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rt.sharepoint.com/sites/RisingTide221/Shared Documents/General/3 - TEMPLATES/RTP/"/>
    </mc:Choice>
  </mc:AlternateContent>
  <xr:revisionPtr revIDLastSave="190" documentId="14_{C213FB68-5657-4067-9871-A6F12D328458}" xr6:coauthVersionLast="47" xr6:coauthVersionMax="47" xr10:uidLastSave="{69AF2C55-4990-46A8-9C40-F70872A678C1}"/>
  <bookViews>
    <workbookView xWindow="-120" yWindow="-120" windowWidth="29040" windowHeight="15720" xr2:uid="{00000000-000D-0000-FFFF-FFFF00000000}"/>
  </bookViews>
  <sheets>
    <sheet name="Current Cashflow" sheetId="1" r:id="rId1"/>
    <sheet name="Yes! Cashflow" sheetId="5" state="hidden" r:id="rId2"/>
    <sheet name="Lending" sheetId="3" state="hidden" r:id="rId3"/>
    <sheet name="Hide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F36" i="1"/>
  <c r="E58" i="1"/>
  <c r="E97" i="5"/>
  <c r="E96" i="5"/>
  <c r="E95" i="5"/>
  <c r="E94" i="5"/>
  <c r="E98" i="5" s="1"/>
  <c r="E91" i="5"/>
  <c r="E90" i="5"/>
  <c r="E92" i="5" s="1"/>
  <c r="E100" i="5" s="1"/>
  <c r="E89" i="5"/>
  <c r="B86" i="5"/>
  <c r="E82" i="5"/>
  <c r="E81" i="5"/>
  <c r="E80" i="5"/>
  <c r="E79" i="5"/>
  <c r="E83" i="5" s="1"/>
  <c r="E85" i="5" s="1"/>
  <c r="E71" i="5"/>
  <c r="E70" i="5"/>
  <c r="E69" i="5"/>
  <c r="E68" i="5"/>
  <c r="E72" i="5" s="1"/>
  <c r="E67" i="5"/>
  <c r="E66" i="5"/>
  <c r="E65" i="5"/>
  <c r="E63" i="5"/>
  <c r="E62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60" i="5" s="1"/>
  <c r="E43" i="5"/>
  <c r="E42" i="5"/>
  <c r="E41" i="5"/>
  <c r="E40" i="5"/>
  <c r="E39" i="5"/>
  <c r="E38" i="5"/>
  <c r="E35" i="5"/>
  <c r="E34" i="5"/>
  <c r="E33" i="5"/>
  <c r="E32" i="5"/>
  <c r="E31" i="5"/>
  <c r="E30" i="5"/>
  <c r="E29" i="5"/>
  <c r="E28" i="5"/>
  <c r="E36" i="5" s="1"/>
  <c r="E27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25" i="5" s="1"/>
  <c r="E57" i="1"/>
  <c r="E59" i="1"/>
  <c r="E98" i="1"/>
  <c r="E97" i="1"/>
  <c r="E96" i="1"/>
  <c r="E95" i="1"/>
  <c r="E92" i="1"/>
  <c r="E91" i="1"/>
  <c r="E90" i="1"/>
  <c r="E83" i="1"/>
  <c r="E82" i="1"/>
  <c r="E81" i="1"/>
  <c r="E80" i="1"/>
  <c r="E63" i="1"/>
  <c r="E64" i="1" s="1"/>
  <c r="C14" i="3"/>
  <c r="B14" i="3"/>
  <c r="D14" i="3"/>
  <c r="J8" i="3"/>
  <c r="J7" i="3"/>
  <c r="E73" i="5" l="1"/>
  <c r="F72" i="5"/>
  <c r="E75" i="5"/>
  <c r="F60" i="5"/>
  <c r="F63" i="5"/>
  <c r="F36" i="5"/>
  <c r="E93" i="1"/>
  <c r="E84" i="1"/>
  <c r="E86" i="1" s="1"/>
  <c r="E99" i="1"/>
  <c r="J3" i="3"/>
  <c r="B7" i="3"/>
  <c r="B8" i="3"/>
  <c r="J14" i="3"/>
  <c r="J12" i="3"/>
  <c r="J10" i="3"/>
  <c r="J9" i="3"/>
  <c r="J13" i="3"/>
  <c r="J6" i="3"/>
  <c r="J5" i="3"/>
  <c r="E101" i="1" l="1"/>
  <c r="J15" i="3"/>
  <c r="J18" i="3"/>
  <c r="E33" i="3" l="1"/>
  <c r="C32" i="3"/>
  <c r="C31" i="3"/>
  <c r="C13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12" i="3"/>
  <c r="C4" i="3"/>
  <c r="C5" i="3"/>
  <c r="C6" i="3"/>
  <c r="C7" i="3"/>
  <c r="C8" i="3"/>
  <c r="C9" i="3"/>
  <c r="C10" i="3"/>
  <c r="C11" i="3"/>
  <c r="C3" i="3"/>
  <c r="B32" i="3"/>
  <c r="B31" i="3"/>
  <c r="B29" i="3"/>
  <c r="B30" i="3"/>
  <c r="B13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12" i="3"/>
  <c r="B4" i="3"/>
  <c r="B5" i="3"/>
  <c r="B6" i="3"/>
  <c r="B9" i="3"/>
  <c r="B10" i="3"/>
  <c r="B11" i="3"/>
  <c r="B3" i="3"/>
  <c r="A32" i="3"/>
  <c r="A31" i="3"/>
  <c r="A29" i="3"/>
  <c r="A30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12" i="3"/>
  <c r="A4" i="3"/>
  <c r="A5" i="3"/>
  <c r="A6" i="3"/>
  <c r="A7" i="3"/>
  <c r="A8" i="3"/>
  <c r="A9" i="3"/>
  <c r="A10" i="3"/>
  <c r="A11" i="3"/>
  <c r="A3" i="3"/>
  <c r="B33" i="3" l="1"/>
  <c r="D10" i="3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I12" i="3" s="1"/>
  <c r="D16" i="3"/>
  <c r="D15" i="3"/>
  <c r="I9" i="3" s="1"/>
  <c r="D13" i="3"/>
  <c r="D12" i="3"/>
  <c r="D11" i="3"/>
  <c r="D9" i="3"/>
  <c r="D8" i="3"/>
  <c r="D7" i="3"/>
  <c r="D6" i="3"/>
  <c r="D5" i="3"/>
  <c r="D4" i="3"/>
  <c r="D3" i="3"/>
  <c r="I6" i="3" s="1"/>
  <c r="E69" i="1"/>
  <c r="E70" i="1"/>
  <c r="E71" i="1"/>
  <c r="E55" i="1"/>
  <c r="E27" i="1"/>
  <c r="E48" i="1"/>
  <c r="E40" i="1"/>
  <c r="E32" i="1"/>
  <c r="E33" i="1"/>
  <c r="E29" i="1"/>
  <c r="E34" i="1"/>
  <c r="E46" i="1"/>
  <c r="E51" i="1"/>
  <c r="E45" i="1"/>
  <c r="E38" i="1"/>
  <c r="E42" i="1"/>
  <c r="E43" i="1"/>
  <c r="E72" i="1"/>
  <c r="E68" i="1"/>
  <c r="E67" i="1"/>
  <c r="E66" i="1"/>
  <c r="E60" i="1"/>
  <c r="E56" i="1"/>
  <c r="E35" i="1"/>
  <c r="E54" i="1"/>
  <c r="E53" i="1"/>
  <c r="E52" i="1"/>
  <c r="E50" i="1"/>
  <c r="E49" i="1"/>
  <c r="E47" i="1"/>
  <c r="E44" i="1"/>
  <c r="E41" i="1"/>
  <c r="E31" i="1"/>
  <c r="E30" i="1"/>
  <c r="E39" i="1"/>
  <c r="E28" i="1"/>
  <c r="E36" i="1" l="1"/>
  <c r="E25" i="1"/>
  <c r="I8" i="3"/>
  <c r="I7" i="3"/>
  <c r="I13" i="3"/>
  <c r="I5" i="3"/>
  <c r="I3" i="3"/>
  <c r="I11" i="3"/>
  <c r="I10" i="3"/>
  <c r="I14" i="3"/>
  <c r="D33" i="3"/>
  <c r="E61" i="1"/>
  <c r="E73" i="1"/>
  <c r="E74" i="1" l="1"/>
  <c r="I15" i="3"/>
  <c r="I16" i="3" s="1"/>
  <c r="I18" i="3" s="1"/>
  <c r="E76" i="1" l="1"/>
  <c r="F73" i="1"/>
  <c r="B8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</author>
  </authors>
  <commentList>
    <comment ref="A2" authorId="0" shapeId="0" xr:uid="{8F94AFB8-F292-4B5A-98B2-DF28F7D9B84C}">
      <text>
        <r>
          <rPr>
            <b/>
            <sz val="9"/>
            <color indexed="81"/>
            <rFont val="Tahoma"/>
            <family val="2"/>
          </rPr>
          <t>Kate:</t>
        </r>
        <r>
          <rPr>
            <sz val="9"/>
            <color indexed="81"/>
            <rFont val="Tahoma"/>
            <family val="2"/>
          </rPr>
          <t xml:space="preserve">
Yellow columns were auto-fill from YES-cashflow plan sheet.</t>
        </r>
      </text>
    </comment>
    <comment ref="B2" authorId="0" shapeId="0" xr:uid="{E1AEB637-B9B1-4112-A346-3F3CE9000F3A}">
      <text>
        <r>
          <rPr>
            <b/>
            <sz val="9"/>
            <color indexed="81"/>
            <rFont val="Tahoma"/>
            <family val="2"/>
          </rPr>
          <t>Kate:</t>
        </r>
        <r>
          <rPr>
            <sz val="9"/>
            <color indexed="81"/>
            <rFont val="Tahoma"/>
            <family val="2"/>
          </rPr>
          <t xml:space="preserve">
Yellow columns were auto-fill from YES-cashflow plan sheet.</t>
        </r>
      </text>
    </comment>
    <comment ref="C2" authorId="0" shapeId="0" xr:uid="{54582F68-8052-4EFF-B934-B604E03A5B7D}">
      <text>
        <r>
          <rPr>
            <b/>
            <sz val="9"/>
            <color indexed="81"/>
            <rFont val="Tahoma"/>
            <family val="2"/>
          </rPr>
          <t>Kate:</t>
        </r>
        <r>
          <rPr>
            <sz val="9"/>
            <color indexed="81"/>
            <rFont val="Tahoma"/>
            <family val="2"/>
          </rPr>
          <t xml:space="preserve">
Yellow columns were auto-fill from YES-cashflow plan sheet.</t>
        </r>
      </text>
    </comment>
    <comment ref="D2" authorId="0" shapeId="0" xr:uid="{A22765A2-5856-4C75-9439-34BBEC344855}">
      <text>
        <r>
          <rPr>
            <b/>
            <sz val="9"/>
            <color indexed="81"/>
            <rFont val="Tahoma"/>
            <family val="2"/>
          </rPr>
          <t>Kate:</t>
        </r>
        <r>
          <rPr>
            <sz val="9"/>
            <color indexed="81"/>
            <rFont val="Tahoma"/>
            <family val="2"/>
          </rPr>
          <t xml:space="preserve">
Yellow columns were auto-fill from YES-cashflow plan sheet.</t>
        </r>
      </text>
    </comment>
    <comment ref="E2" authorId="0" shapeId="0" xr:uid="{FFE92226-1436-4A7F-B052-1CAF5E73E98A}">
      <text>
        <r>
          <rPr>
            <b/>
            <sz val="9"/>
            <color indexed="81"/>
            <rFont val="Tahoma"/>
            <family val="2"/>
          </rPr>
          <t>Kate:</t>
        </r>
        <r>
          <rPr>
            <sz val="9"/>
            <color indexed="81"/>
            <rFont val="Tahoma"/>
            <family val="2"/>
          </rPr>
          <t xml:space="preserve">
Adjusted figures discussed with client via phone call by broker.</t>
        </r>
      </text>
    </comment>
    <comment ref="J2" authorId="0" shapeId="0" xr:uid="{CE0D3486-924E-40B5-8669-49FEEF2D7770}">
      <text>
        <r>
          <rPr>
            <b/>
            <sz val="9"/>
            <color indexed="81"/>
            <rFont val="Tahoma"/>
            <family val="2"/>
          </rPr>
          <t>Kate:</t>
        </r>
        <r>
          <rPr>
            <sz val="9"/>
            <color indexed="81"/>
            <rFont val="Tahoma"/>
            <family val="2"/>
          </rPr>
          <t xml:space="preserve">
Figures auto-fill from "Discussed with client" column on the left.</t>
        </r>
      </text>
    </comment>
    <comment ref="K2" authorId="0" shapeId="0" xr:uid="{C32F1DBD-B4A5-4A6D-9584-61865AAC9851}">
      <text>
        <r>
          <rPr>
            <b/>
            <sz val="9"/>
            <color indexed="81"/>
            <rFont val="Tahoma"/>
            <family val="2"/>
          </rPr>
          <t>Kate:</t>
        </r>
        <r>
          <rPr>
            <sz val="9"/>
            <color indexed="81"/>
            <rFont val="Tahoma"/>
            <family val="2"/>
          </rPr>
          <t xml:space="preserve">
Change frequency to either Monthly/Annually</t>
        </r>
      </text>
    </comment>
    <comment ref="H4" authorId="0" shapeId="0" xr:uid="{B625F7F0-83FF-4C4E-A7AC-FDDD3A2E40A9}">
      <text>
        <r>
          <rPr>
            <b/>
            <sz val="9"/>
            <color indexed="81"/>
            <rFont val="Tahoma"/>
            <family val="2"/>
          </rPr>
          <t>Kate:</t>
        </r>
        <r>
          <rPr>
            <sz val="9"/>
            <color indexed="81"/>
            <rFont val="Tahoma"/>
            <family val="2"/>
          </rPr>
          <t xml:space="preserve">
Divide the expense value of OO to total # of owned properties and enter value in both cells.</t>
        </r>
      </text>
    </comment>
    <comment ref="J17" authorId="0" shapeId="0" xr:uid="{2BF6D316-F796-4A8B-97CD-829559237FC2}">
      <text>
        <r>
          <rPr>
            <b/>
            <sz val="9"/>
            <color indexed="81"/>
            <rFont val="Tahoma"/>
            <family val="2"/>
          </rPr>
          <t>Kate:
HEM as shown in preferred bank via Quikli.</t>
        </r>
      </text>
    </comment>
  </commentList>
</comments>
</file>

<file path=xl/sharedStrings.xml><?xml version="1.0" encoding="utf-8"?>
<sst xmlns="http://schemas.openxmlformats.org/spreadsheetml/2006/main" count="368" uniqueCount="109">
  <si>
    <t>The freedom to say Yes</t>
  </si>
  <si>
    <t>Your Cashflow Plan</t>
  </si>
  <si>
    <r>
      <t xml:space="preserve">Instruction:
</t>
    </r>
    <r>
      <rPr>
        <sz val="10"/>
        <color rgb="FF000000"/>
        <rFont val="Arial"/>
        <family val="2"/>
      </rPr>
      <t>- This worksheet aims to provide us an estimate of your income, expenses and surplus/deficit.
- This is a guideline to get clear on what you need to allocate and consciously decide on spending, rather than a restriction of your spending.
- Please insert numbers in "Amount" column then select applicable frequency for each item.</t>
    </r>
  </si>
  <si>
    <t>Description</t>
  </si>
  <si>
    <t>Amount</t>
  </si>
  <si>
    <t>Frequency</t>
  </si>
  <si>
    <t>Annualised amount</t>
  </si>
  <si>
    <t>Notes</t>
  </si>
  <si>
    <t>Income</t>
  </si>
  <si>
    <t>Annually</t>
  </si>
  <si>
    <t>Bonus/allowance</t>
  </si>
  <si>
    <t xml:space="preserve">Rental income after expenses </t>
  </si>
  <si>
    <t>Social security payments</t>
  </si>
  <si>
    <t>Retirement income stream</t>
  </si>
  <si>
    <t>Salary sacrifice into superannuation</t>
  </si>
  <si>
    <t>Please insert negative value</t>
  </si>
  <si>
    <t>Other taxable income</t>
  </si>
  <si>
    <t>Estimated income tax</t>
  </si>
  <si>
    <t>Other non-taxable income</t>
  </si>
  <si>
    <t>Bonus/allowance (Partner)</t>
  </si>
  <si>
    <t>Rental income after expenses (Partner)</t>
  </si>
  <si>
    <t>Social security payments (Partner)</t>
  </si>
  <si>
    <t>Retirement income stream (Partner)</t>
  </si>
  <si>
    <t>Salary sacrifice into superannuation (Partner)</t>
  </si>
  <si>
    <t>Other taxable income (Partner)</t>
  </si>
  <si>
    <t>Estimated income tax (Partner)</t>
  </si>
  <si>
    <t>Other non-taxable income (Partner)</t>
  </si>
  <si>
    <t>Total Income:</t>
  </si>
  <si>
    <t>Groceries</t>
  </si>
  <si>
    <t>Monthly</t>
  </si>
  <si>
    <t>Dining Out / Entertainment</t>
  </si>
  <si>
    <t>Clothing</t>
  </si>
  <si>
    <t>Miscellaneous Spending</t>
  </si>
  <si>
    <t>Gifts</t>
  </si>
  <si>
    <t>Petrol/Tolls/Parking</t>
  </si>
  <si>
    <t>Public Transport/ Taxi Fares</t>
  </si>
  <si>
    <t>Subscriptions (Music, Movies, Apps, Books, etc)</t>
  </si>
  <si>
    <t>Donations</t>
  </si>
  <si>
    <t>Total Flexible Expenses:</t>
  </si>
  <si>
    <t>Water / Gas / Electricity</t>
  </si>
  <si>
    <t>Medical/ Dental/ Pharmacy</t>
  </si>
  <si>
    <t>Pet/ Vet Fees</t>
  </si>
  <si>
    <t>Child care</t>
  </si>
  <si>
    <t>School fees</t>
  </si>
  <si>
    <t>Rates</t>
  </si>
  <si>
    <t>Body Corporate</t>
  </si>
  <si>
    <t>Telephone / Internet</t>
  </si>
  <si>
    <t>House and Contents Insurance</t>
  </si>
  <si>
    <t xml:space="preserve">Car Registration </t>
  </si>
  <si>
    <t>Maintenance/Service/Repairs of your vehicle(s)</t>
  </si>
  <si>
    <t>Roadside Assist</t>
  </si>
  <si>
    <t>Car Insurance</t>
  </si>
  <si>
    <t>Health Insurance</t>
  </si>
  <si>
    <t>Professional Memberships</t>
  </si>
  <si>
    <t>Work Related Expenses</t>
  </si>
  <si>
    <t>----&gt; INSERT NEW ROWS BELOW</t>
  </si>
  <si>
    <t>Total Fixed Expenses:</t>
  </si>
  <si>
    <t>Mortgage Repayments</t>
  </si>
  <si>
    <t>Investment Loans</t>
  </si>
  <si>
    <t>Holidays</t>
  </si>
  <si>
    <t xml:space="preserve">Personal Insurances </t>
  </si>
  <si>
    <t>Total Yes Expenses:</t>
  </si>
  <si>
    <t>Total Expenses:</t>
  </si>
  <si>
    <t>Surplus (Shortfall)</t>
  </si>
  <si>
    <t>DO NOT EDIT/UPDATE YELLOW &amp; GREEN COLUMNS!</t>
  </si>
  <si>
    <t xml:space="preserve">Planning Cashflow </t>
  </si>
  <si>
    <t>Figures</t>
  </si>
  <si>
    <t>Annual Figure</t>
  </si>
  <si>
    <t>Discussed with Client</t>
  </si>
  <si>
    <t>Comments</t>
  </si>
  <si>
    <t>ADJUSTED FOR LENDING</t>
  </si>
  <si>
    <t>Planning Cashflow (Annual)</t>
  </si>
  <si>
    <t>Utilities &amp; Rates - Owner Occupied Property</t>
  </si>
  <si>
    <t>Utilities &amp; Rates - Investment Property</t>
  </si>
  <si>
    <t>Telephone, Internet, Pay TV &amp; Streaming Services</t>
  </si>
  <si>
    <t>Recreation &amp; Entertainment</t>
  </si>
  <si>
    <t>Clothing &amp; Personal Care</t>
  </si>
  <si>
    <t>Medical &amp; Health (excluding Health Insurance)</t>
  </si>
  <si>
    <t>Transport</t>
  </si>
  <si>
    <t>Education</t>
  </si>
  <si>
    <t>Childcare</t>
  </si>
  <si>
    <t>Insurance</t>
  </si>
  <si>
    <t>Other (Gifts, Donations, Pet, Work related expenses)</t>
  </si>
  <si>
    <t>Total</t>
  </si>
  <si>
    <t>MONTHLY</t>
  </si>
  <si>
    <t>QUIKLI HEM</t>
  </si>
  <si>
    <t>RESULT</t>
  </si>
  <si>
    <t>Petrol and other running costs</t>
  </si>
  <si>
    <t>Personal care</t>
  </si>
  <si>
    <t>Home maintenance</t>
  </si>
  <si>
    <t>Furnishings/Appliances</t>
  </si>
  <si>
    <t>Gym Membership / Sporting Fees</t>
  </si>
  <si>
    <t>Financial Advice Fees</t>
  </si>
  <si>
    <t>Goal #1</t>
  </si>
  <si>
    <t>Goal #2</t>
  </si>
  <si>
    <t>Goal #3</t>
  </si>
  <si>
    <t>Total Travel Expesnses:</t>
  </si>
  <si>
    <t>Personal Expenses paid by the business</t>
  </si>
  <si>
    <t>Expenses</t>
  </si>
  <si>
    <t>Total Expenses</t>
  </si>
  <si>
    <t>Total Income</t>
  </si>
  <si>
    <t>Agents Fees, Rates, Repairs Etc</t>
  </si>
  <si>
    <t>XXX Trust</t>
  </si>
  <si>
    <t>Rental income</t>
  </si>
  <si>
    <t>Investment Property Expenses</t>
  </si>
  <si>
    <t>Annual Surplus (Shortfall)</t>
  </si>
  <si>
    <r>
      <t>Salary before tax (excluding super) (</t>
    </r>
    <r>
      <rPr>
        <sz val="10"/>
        <color rgb="FFFF0000"/>
        <rFont val="Questrial"/>
      </rPr>
      <t>Client</t>
    </r>
    <r>
      <rPr>
        <sz val="10"/>
        <color rgb="FF000000"/>
        <rFont val="Questrial"/>
      </rPr>
      <t>)</t>
    </r>
  </si>
  <si>
    <r>
      <t>Salary before tax (excluding super) (</t>
    </r>
    <r>
      <rPr>
        <sz val="10"/>
        <color rgb="FFFF0000"/>
        <rFont val="Questrial"/>
      </rPr>
      <t>Partner</t>
    </r>
    <r>
      <rPr>
        <sz val="10"/>
        <color rgb="FF000000"/>
        <rFont val="Questrial"/>
      </rPr>
      <t>)</t>
    </r>
  </si>
  <si>
    <t>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</si>
</sst>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&quot;$&quot;#,##0_);[Red]\(&quot;$&quot;#,##0\)"/>
    <numFmt numFmtId="165" formatCode="&quot;$&quot;#,##0.00_);[Red]\(&quot;$&quot;#,##0.00\)"/>
    <numFmt numFmtId="166" formatCode="&quot;$&quot;#,##0"/>
    <numFmt numFmtId="167" formatCode="&quot;$&quot;#,##0.00&quot; &quot;;[Red]&quot;($&quot;#,##0.00&quot;)&quot;"/>
    <numFmt numFmtId="168" formatCode="&quot;$&quot;#,##0&quot; &quot;;[Red]&quot;($&quot;#,##0&quot;)&quot;"/>
  </numFmts>
  <fonts count="26" x14ac:knownFonts="1">
    <font>
      <sz val="10"/>
      <color rgb="FF000000"/>
      <name val="Arial"/>
    </font>
    <font>
      <b/>
      <sz val="10"/>
      <color rgb="FF000000"/>
      <name val="Questrial"/>
    </font>
    <font>
      <sz val="10"/>
      <color rgb="FF000000"/>
      <name val="Questrial"/>
    </font>
    <font>
      <sz val="10"/>
      <name val="Arial"/>
      <family val="2"/>
    </font>
    <font>
      <b/>
      <sz val="10"/>
      <name val="Questrial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Questrial"/>
    </font>
    <font>
      <b/>
      <i/>
      <sz val="10"/>
      <color theme="0"/>
      <name val="Questrial"/>
    </font>
    <font>
      <b/>
      <sz val="20"/>
      <name val="Questrial"/>
    </font>
    <font>
      <b/>
      <sz val="11"/>
      <name val="Questrial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FFFFFF"/>
      <name val="Questrial"/>
    </font>
    <font>
      <b/>
      <sz val="10"/>
      <color rgb="FF2F5496"/>
      <name val="Questrial"/>
    </font>
    <font>
      <b/>
      <i/>
      <sz val="10"/>
      <color rgb="FFFFFFFF"/>
      <name val="Questrial"/>
    </font>
    <font>
      <sz val="10"/>
      <color theme="0"/>
      <name val="Arial"/>
      <family val="2"/>
    </font>
    <font>
      <sz val="10"/>
      <color rgb="FFFF0000"/>
      <name val="Questrial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C0C0C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4" tint="0.39997558519241921"/>
        <bgColor rgb="FFCCCC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E2EFDA"/>
      </patternFill>
    </fill>
    <fill>
      <patternFill patternType="solid">
        <fgColor rgb="FFF8CBAD"/>
        <bgColor rgb="FFF4B083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6" fillId="2" borderId="0" xfId="0" applyFont="1" applyFill="1"/>
    <xf numFmtId="0" fontId="2" fillId="2" borderId="2" xfId="0" applyFont="1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wrapText="1"/>
    </xf>
    <xf numFmtId="165" fontId="2" fillId="2" borderId="2" xfId="0" applyNumberFormat="1" applyFont="1" applyFill="1" applyBorder="1" applyAlignment="1">
      <alignment horizontal="right" wrapText="1"/>
    </xf>
    <xf numFmtId="165" fontId="2" fillId="2" borderId="2" xfId="0" applyNumberFormat="1" applyFont="1" applyFill="1" applyBorder="1" applyAlignment="1">
      <alignment horizontal="left" wrapText="1"/>
    </xf>
    <xf numFmtId="0" fontId="0" fillId="2" borderId="0" xfId="0" applyFill="1" applyAlignment="1">
      <alignment horizontal="left" vertical="center"/>
    </xf>
    <xf numFmtId="166" fontId="2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horizontal="left"/>
    </xf>
    <xf numFmtId="165" fontId="2" fillId="2" borderId="10" xfId="0" applyNumberFormat="1" applyFont="1" applyFill="1" applyBorder="1" applyAlignment="1">
      <alignment horizontal="left" wrapText="1"/>
    </xf>
    <xf numFmtId="0" fontId="0" fillId="2" borderId="0" xfId="0" applyFill="1" applyAlignment="1">
      <alignment vertical="top"/>
    </xf>
    <xf numFmtId="164" fontId="1" fillId="2" borderId="11" xfId="0" applyNumberFormat="1" applyFont="1" applyFill="1" applyBorder="1" applyAlignment="1">
      <alignment horizontal="right" vertical="center" wrapText="1"/>
    </xf>
    <xf numFmtId="165" fontId="1" fillId="6" borderId="9" xfId="0" applyNumberFormat="1" applyFont="1" applyFill="1" applyBorder="1" applyAlignment="1">
      <alignment horizontal="left" wrapText="1"/>
    </xf>
    <xf numFmtId="166" fontId="1" fillId="7" borderId="8" xfId="1" applyNumberFormat="1" applyFont="1" applyFill="1" applyBorder="1" applyAlignment="1">
      <alignment horizontal="right"/>
    </xf>
    <xf numFmtId="0" fontId="0" fillId="2" borderId="15" xfId="0" applyFill="1" applyBorder="1" applyAlignment="1">
      <alignment horizontal="left"/>
    </xf>
    <xf numFmtId="166" fontId="1" fillId="7" borderId="5" xfId="1" applyNumberFormat="1" applyFont="1" applyFill="1" applyBorder="1" applyAlignment="1">
      <alignment horizontal="right"/>
    </xf>
    <xf numFmtId="0" fontId="2" fillId="8" borderId="2" xfId="0" applyFont="1" applyFill="1" applyBorder="1" applyAlignment="1">
      <alignment horizontal="left" wrapText="1"/>
    </xf>
    <xf numFmtId="164" fontId="2" fillId="8" borderId="2" xfId="0" applyNumberFormat="1" applyFont="1" applyFill="1" applyBorder="1" applyAlignment="1">
      <alignment horizontal="right" wrapText="1"/>
    </xf>
    <xf numFmtId="165" fontId="2" fillId="8" borderId="2" xfId="0" applyNumberFormat="1" applyFont="1" applyFill="1" applyBorder="1" applyAlignment="1">
      <alignment horizontal="right" wrapText="1"/>
    </xf>
    <xf numFmtId="165" fontId="2" fillId="8" borderId="2" xfId="0" applyNumberFormat="1" applyFont="1" applyFill="1" applyBorder="1" applyAlignment="1">
      <alignment horizontal="left" wrapText="1"/>
    </xf>
    <xf numFmtId="0" fontId="9" fillId="4" borderId="4" xfId="0" applyFont="1" applyFill="1" applyBorder="1" applyAlignment="1">
      <alignment horizontal="left" wrapText="1"/>
    </xf>
    <xf numFmtId="166" fontId="1" fillId="10" borderId="8" xfId="0" applyNumberFormat="1" applyFont="1" applyFill="1" applyBorder="1" applyAlignment="1">
      <alignment horizontal="right" wrapText="1"/>
    </xf>
    <xf numFmtId="165" fontId="1" fillId="10" borderId="9" xfId="0" applyNumberFormat="1" applyFont="1" applyFill="1" applyBorder="1" applyAlignment="1">
      <alignment horizontal="left" wrapText="1"/>
    </xf>
    <xf numFmtId="0" fontId="9" fillId="4" borderId="5" xfId="0" applyFont="1" applyFill="1" applyBorder="1" applyAlignment="1">
      <alignment horizontal="right"/>
    </xf>
    <xf numFmtId="0" fontId="9" fillId="4" borderId="6" xfId="0" applyFont="1" applyFill="1" applyBorder="1" applyAlignment="1">
      <alignment horizontal="left"/>
    </xf>
    <xf numFmtId="164" fontId="1" fillId="6" borderId="8" xfId="0" applyNumberFormat="1" applyFont="1" applyFill="1" applyBorder="1" applyAlignment="1">
      <alignment horizontal="right"/>
    </xf>
    <xf numFmtId="0" fontId="12" fillId="9" borderId="1" xfId="0" applyFont="1" applyFill="1" applyBorder="1" applyAlignment="1">
      <alignment horizontal="left"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0" fillId="12" borderId="16" xfId="0" applyFill="1" applyBorder="1"/>
    <xf numFmtId="0" fontId="0" fillId="12" borderId="0" xfId="0" applyFill="1" applyAlignment="1">
      <alignment horizontal="center"/>
    </xf>
    <xf numFmtId="0" fontId="0" fillId="15" borderId="0" xfId="0" applyFill="1"/>
    <xf numFmtId="0" fontId="15" fillId="14" borderId="0" xfId="0" applyFont="1" applyFill="1" applyAlignment="1">
      <alignment horizontal="center"/>
    </xf>
    <xf numFmtId="0" fontId="7" fillId="15" borderId="0" xfId="0" applyFont="1" applyFill="1"/>
    <xf numFmtId="0" fontId="15" fillId="14" borderId="0" xfId="0" applyFont="1" applyFill="1"/>
    <xf numFmtId="0" fontId="5" fillId="17" borderId="0" xfId="0" applyFont="1" applyFill="1" applyAlignment="1">
      <alignment horizontal="right"/>
    </xf>
    <xf numFmtId="0" fontId="5" fillId="17" borderId="0" xfId="0" applyFont="1" applyFill="1" applyAlignment="1">
      <alignment horizontal="center"/>
    </xf>
    <xf numFmtId="0" fontId="0" fillId="17" borderId="0" xfId="0" applyFill="1"/>
    <xf numFmtId="0" fontId="5" fillId="13" borderId="16" xfId="0" applyFont="1" applyFill="1" applyBorder="1"/>
    <xf numFmtId="0" fontId="5" fillId="13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7" fillId="12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18" borderId="0" xfId="0" applyFont="1" applyFill="1" applyAlignment="1">
      <alignment horizontal="right"/>
    </xf>
    <xf numFmtId="0" fontId="5" fillId="18" borderId="0" xfId="0" applyFont="1" applyFill="1" applyAlignment="1">
      <alignment horizontal="center"/>
    </xf>
    <xf numFmtId="0" fontId="0" fillId="18" borderId="0" xfId="0" applyFill="1"/>
    <xf numFmtId="0" fontId="19" fillId="18" borderId="0" xfId="0" applyFont="1" applyFill="1" applyAlignment="1">
      <alignment horizontal="center"/>
    </xf>
    <xf numFmtId="0" fontId="5" fillId="13" borderId="0" xfId="0" applyFont="1" applyFill="1" applyAlignment="1">
      <alignment horizontal="right"/>
    </xf>
    <xf numFmtId="0" fontId="15" fillId="13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3" fillId="16" borderId="16" xfId="0" applyFont="1" applyFill="1" applyBorder="1" applyAlignment="1">
      <alignment horizontal="center"/>
    </xf>
    <xf numFmtId="0" fontId="3" fillId="16" borderId="17" xfId="0" applyFont="1" applyFill="1" applyBorder="1" applyAlignment="1">
      <alignment horizontal="center"/>
    </xf>
    <xf numFmtId="0" fontId="18" fillId="19" borderId="16" xfId="0" applyFont="1" applyFill="1" applyBorder="1" applyAlignment="1">
      <alignment horizontal="center"/>
    </xf>
    <xf numFmtId="0" fontId="18" fillId="19" borderId="17" xfId="0" applyFont="1" applyFill="1" applyBorder="1" applyAlignment="1">
      <alignment horizontal="center"/>
    </xf>
    <xf numFmtId="0" fontId="5" fillId="19" borderId="18" xfId="0" applyFont="1" applyFill="1" applyBorder="1" applyAlignment="1">
      <alignment horizontal="center"/>
    </xf>
    <xf numFmtId="0" fontId="5" fillId="19" borderId="19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0" fillId="14" borderId="0" xfId="0" applyFill="1"/>
    <xf numFmtId="0" fontId="5" fillId="14" borderId="0" xfId="0" applyFont="1" applyFill="1" applyAlignment="1">
      <alignment horizontal="right"/>
    </xf>
    <xf numFmtId="0" fontId="5" fillId="14" borderId="0" xfId="0" applyFont="1" applyFill="1" applyAlignment="1">
      <alignment horizontal="center"/>
    </xf>
    <xf numFmtId="0" fontId="2" fillId="2" borderId="20" xfId="0" quotePrefix="1" applyFont="1" applyFill="1" applyBorder="1" applyAlignment="1">
      <alignment horizontal="left" wrapText="1"/>
    </xf>
    <xf numFmtId="166" fontId="1" fillId="7" borderId="1" xfId="1" applyNumberFormat="1" applyFont="1" applyFill="1" applyBorder="1" applyAlignment="1">
      <alignment horizontal="right"/>
    </xf>
    <xf numFmtId="0" fontId="21" fillId="20" borderId="21" xfId="0" applyFont="1" applyFill="1" applyBorder="1" applyAlignment="1">
      <alignment horizontal="left" wrapText="1"/>
    </xf>
    <xf numFmtId="0" fontId="21" fillId="20" borderId="22" xfId="0" applyFont="1" applyFill="1" applyBorder="1" applyAlignment="1">
      <alignment horizontal="right"/>
    </xf>
    <xf numFmtId="0" fontId="21" fillId="20" borderId="23" xfId="0" applyFont="1" applyFill="1" applyBorder="1" applyAlignment="1">
      <alignment horizontal="left"/>
    </xf>
    <xf numFmtId="0" fontId="2" fillId="21" borderId="25" xfId="0" applyFont="1" applyFill="1" applyBorder="1" applyAlignment="1">
      <alignment horizontal="left" wrapText="1"/>
    </xf>
    <xf numFmtId="166" fontId="2" fillId="21" borderId="25" xfId="0" applyNumberFormat="1" applyFont="1" applyFill="1" applyBorder="1" applyAlignment="1">
      <alignment horizontal="right" wrapText="1"/>
    </xf>
    <xf numFmtId="167" fontId="2" fillId="21" borderId="25" xfId="0" applyNumberFormat="1" applyFont="1" applyFill="1" applyBorder="1" applyAlignment="1">
      <alignment horizontal="right" wrapText="1"/>
    </xf>
    <xf numFmtId="167" fontId="2" fillId="21" borderId="25" xfId="0" applyNumberFormat="1" applyFont="1" applyFill="1" applyBorder="1" applyAlignment="1">
      <alignment horizontal="left" wrapText="1"/>
    </xf>
    <xf numFmtId="0" fontId="1" fillId="22" borderId="7" xfId="0" applyFont="1" applyFill="1" applyBorder="1" applyAlignment="1">
      <alignment horizontal="right" wrapText="1"/>
    </xf>
    <xf numFmtId="0" fontId="1" fillId="22" borderId="8" xfId="0" applyFont="1" applyFill="1" applyBorder="1" applyAlignment="1">
      <alignment horizontal="right" wrapText="1"/>
    </xf>
    <xf numFmtId="166" fontId="1" fillId="22" borderId="8" xfId="0" applyNumberFormat="1" applyFont="1" applyFill="1" applyBorder="1" applyAlignment="1">
      <alignment horizontal="right"/>
    </xf>
    <xf numFmtId="9" fontId="22" fillId="22" borderId="9" xfId="0" applyNumberFormat="1" applyFont="1" applyFill="1" applyBorder="1" applyAlignment="1">
      <alignment horizontal="right" wrapText="1"/>
    </xf>
    <xf numFmtId="0" fontId="7" fillId="23" borderId="0" xfId="0" applyFont="1" applyFill="1"/>
    <xf numFmtId="0" fontId="7" fillId="23" borderId="0" xfId="0" applyFont="1" applyFill="1" applyAlignment="1">
      <alignment horizontal="left"/>
    </xf>
    <xf numFmtId="0" fontId="23" fillId="20" borderId="26" xfId="0" applyFont="1" applyFill="1" applyBorder="1" applyAlignment="1">
      <alignment vertical="center" wrapText="1"/>
    </xf>
    <xf numFmtId="168" fontId="1" fillId="23" borderId="24" xfId="0" applyNumberFormat="1" applyFont="1" applyFill="1" applyBorder="1" applyAlignment="1">
      <alignment horizontal="right" vertical="center" wrapText="1"/>
    </xf>
    <xf numFmtId="166" fontId="7" fillId="23" borderId="0" xfId="0" applyNumberFormat="1" applyFont="1" applyFill="1" applyAlignment="1">
      <alignment horizontal="left"/>
    </xf>
    <xf numFmtId="0" fontId="24" fillId="23" borderId="0" xfId="0" applyFont="1" applyFill="1"/>
    <xf numFmtId="0" fontId="2" fillId="2" borderId="25" xfId="0" applyFont="1" applyFill="1" applyBorder="1" applyAlignment="1">
      <alignment horizontal="left" wrapText="1"/>
    </xf>
    <xf numFmtId="168" fontId="2" fillId="21" borderId="25" xfId="0" applyNumberFormat="1" applyFont="1" applyFill="1" applyBorder="1" applyAlignment="1">
      <alignment horizontal="right" wrapText="1"/>
    </xf>
    <xf numFmtId="167" fontId="2" fillId="2" borderId="25" xfId="0" applyNumberFormat="1" applyFont="1" applyFill="1" applyBorder="1" applyAlignment="1">
      <alignment horizontal="left" wrapText="1"/>
    </xf>
    <xf numFmtId="0" fontId="2" fillId="24" borderId="25" xfId="0" applyFont="1" applyFill="1" applyBorder="1" applyAlignment="1">
      <alignment horizontal="left" wrapText="1"/>
    </xf>
    <xf numFmtId="167" fontId="2" fillId="24" borderId="25" xfId="0" applyNumberFormat="1" applyFont="1" applyFill="1" applyBorder="1" applyAlignment="1">
      <alignment horizontal="left" wrapText="1"/>
    </xf>
    <xf numFmtId="0" fontId="1" fillId="22" borderId="26" xfId="0" applyFont="1" applyFill="1" applyBorder="1" applyAlignment="1">
      <alignment horizontal="right" wrapText="1"/>
    </xf>
    <xf numFmtId="0" fontId="1" fillId="22" borderId="27" xfId="0" applyFont="1" applyFill="1" applyBorder="1" applyAlignment="1">
      <alignment horizontal="right" wrapText="1"/>
    </xf>
    <xf numFmtId="166" fontId="1" fillId="22" borderId="22" xfId="0" applyNumberFormat="1" applyFont="1" applyFill="1" applyBorder="1" applyAlignment="1">
      <alignment horizontal="right"/>
    </xf>
    <xf numFmtId="9" fontId="22" fillId="22" borderId="28" xfId="0" applyNumberFormat="1" applyFont="1" applyFill="1" applyBorder="1" applyAlignment="1">
      <alignment horizontal="right" wrapText="1"/>
    </xf>
    <xf numFmtId="166" fontId="2" fillId="24" borderId="25" xfId="0" applyNumberFormat="1" applyFont="1" applyFill="1" applyBorder="1" applyAlignment="1">
      <alignment horizontal="right" wrapText="1"/>
    </xf>
    <xf numFmtId="167" fontId="2" fillId="24" borderId="25" xfId="0" applyNumberFormat="1" applyFont="1" applyFill="1" applyBorder="1" applyAlignment="1">
      <alignment horizontal="right" wrapText="1"/>
    </xf>
    <xf numFmtId="166" fontId="5" fillId="23" borderId="0" xfId="0" applyNumberFormat="1" applyFont="1" applyFill="1"/>
    <xf numFmtId="168" fontId="7" fillId="23" borderId="0" xfId="0" applyNumberFormat="1" applyFont="1" applyFill="1" applyAlignment="1">
      <alignment horizontal="left"/>
    </xf>
    <xf numFmtId="9" fontId="1" fillId="6" borderId="6" xfId="2" applyFont="1" applyFill="1" applyBorder="1" applyAlignment="1">
      <alignment horizontal="right" vertical="center" wrapText="1"/>
    </xf>
    <xf numFmtId="9" fontId="1" fillId="6" borderId="9" xfId="2" applyFont="1" applyFill="1" applyBorder="1" applyAlignment="1">
      <alignment horizontal="right" wrapText="1"/>
    </xf>
    <xf numFmtId="9" fontId="1" fillId="6" borderId="1" xfId="2" applyFont="1" applyFill="1" applyBorder="1" applyAlignment="1">
      <alignment horizontal="right" vertical="center" wrapText="1"/>
    </xf>
    <xf numFmtId="0" fontId="2" fillId="2" borderId="20" xfId="0" applyFont="1" applyFill="1" applyBorder="1" applyAlignment="1">
      <alignment horizontal="left" wrapText="1"/>
    </xf>
    <xf numFmtId="0" fontId="1" fillId="25" borderId="24" xfId="0" applyFont="1" applyFill="1" applyBorder="1" applyAlignment="1">
      <alignment wrapText="1"/>
    </xf>
    <xf numFmtId="0" fontId="1" fillId="10" borderId="7" xfId="0" applyFont="1" applyFill="1" applyBorder="1" applyAlignment="1">
      <alignment horizontal="right" wrapText="1"/>
    </xf>
    <xf numFmtId="0" fontId="3" fillId="11" borderId="8" xfId="0" applyFont="1" applyFill="1" applyBorder="1"/>
    <xf numFmtId="0" fontId="1" fillId="6" borderId="4" xfId="0" applyFont="1" applyFill="1" applyBorder="1" applyAlignment="1">
      <alignment horizontal="right" wrapText="1"/>
    </xf>
    <xf numFmtId="0" fontId="3" fillId="7" borderId="5" xfId="0" applyFont="1" applyFill="1" applyBorder="1" applyAlignment="1">
      <alignment horizontal="right"/>
    </xf>
    <xf numFmtId="0" fontId="10" fillId="3" borderId="0" xfId="0" applyFont="1" applyFill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wrapText="1"/>
    </xf>
    <xf numFmtId="0" fontId="4" fillId="5" borderId="8" xfId="0" applyFont="1" applyFill="1" applyBorder="1" applyAlignment="1">
      <alignment wrapText="1"/>
    </xf>
    <xf numFmtId="0" fontId="4" fillId="5" borderId="9" xfId="0" applyFont="1" applyFill="1" applyBorder="1" applyAlignment="1">
      <alignment wrapText="1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wrapText="1"/>
    </xf>
    <xf numFmtId="0" fontId="1" fillId="6" borderId="7" xfId="0" applyFont="1" applyFill="1" applyBorder="1" applyAlignment="1">
      <alignment horizontal="right"/>
    </xf>
    <xf numFmtId="0" fontId="3" fillId="7" borderId="8" xfId="0" applyFont="1" applyFill="1" applyBorder="1"/>
    <xf numFmtId="0" fontId="1" fillId="6" borderId="7" xfId="0" applyFont="1" applyFill="1" applyBorder="1" applyAlignment="1">
      <alignment horizontal="right" wrapText="1"/>
    </xf>
    <xf numFmtId="0" fontId="3" fillId="7" borderId="8" xfId="0" applyFont="1" applyFill="1" applyBorder="1" applyAlignment="1">
      <alignment horizontal="right"/>
    </xf>
    <xf numFmtId="0" fontId="11" fillId="9" borderId="7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left" wrapText="1"/>
    </xf>
    <xf numFmtId="0" fontId="4" fillId="5" borderId="13" xfId="0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14" fillId="0" borderId="0" xfId="0" applyFont="1" applyAlignment="1">
      <alignment horizontal="center"/>
    </xf>
    <xf numFmtId="166" fontId="1" fillId="7" borderId="9" xfId="1" applyNumberFormat="1" applyFont="1" applyFill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2060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risingtidefinancial.com.au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risingtidefinancial.com.a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3034392</xdr:colOff>
      <xdr:row>3</xdr:row>
      <xdr:rowOff>91441</xdr:rowOff>
    </xdr:from>
    <xdr:to>
      <xdr:col>5</xdr:col>
      <xdr:colOff>3676649</xdr:colOff>
      <xdr:row>3</xdr:row>
      <xdr:rowOff>739141</xdr:rowOff>
    </xdr:to>
    <xdr:pic>
      <xdr:nvPicPr>
        <xdr:cNvPr id="2" name="Picture 1" descr="amended R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8EC543-0D71-A4D0-4686-A86F9873D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5312" y="845821"/>
          <a:ext cx="642257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3034392</xdr:colOff>
      <xdr:row>3</xdr:row>
      <xdr:rowOff>91441</xdr:rowOff>
    </xdr:from>
    <xdr:to>
      <xdr:col>5</xdr:col>
      <xdr:colOff>3676649</xdr:colOff>
      <xdr:row>3</xdr:row>
      <xdr:rowOff>739141</xdr:rowOff>
    </xdr:to>
    <xdr:pic>
      <xdr:nvPicPr>
        <xdr:cNvPr id="2" name="Picture 1" descr="amended R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69948B-E5EE-4477-A1B5-60CC93B73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7192" y="853441"/>
          <a:ext cx="642257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2:H101"/>
  <sheetViews>
    <sheetView tabSelected="1" topLeftCell="A34" zoomScale="115" zoomScaleNormal="115" workbookViewId="0">
      <selection activeCell="F49" sqref="F49"/>
    </sheetView>
  </sheetViews>
  <sheetFormatPr defaultColWidth="14.42578125" defaultRowHeight="12.75" x14ac:dyDescent="0.2"/>
  <cols>
    <col min="1" max="1" width="2.140625" style="1" customWidth="1"/>
    <col min="2" max="2" width="42.85546875" style="1" customWidth="1"/>
    <col min="3" max="3" width="16.42578125" style="1" customWidth="1"/>
    <col min="4" max="4" width="19.42578125" style="1" customWidth="1"/>
    <col min="5" max="5" width="26.5703125" style="1" customWidth="1"/>
    <col min="6" max="6" width="55.85546875" style="2" customWidth="1"/>
    <col min="7" max="16384" width="14.42578125" style="1"/>
  </cols>
  <sheetData>
    <row r="2" spans="2:8" ht="15.75" x14ac:dyDescent="0.25">
      <c r="B2" s="109" t="s">
        <v>0</v>
      </c>
      <c r="C2" s="110"/>
      <c r="D2" s="110"/>
      <c r="E2" s="110"/>
      <c r="F2" s="111"/>
    </row>
    <row r="3" spans="2:8" ht="31.5" x14ac:dyDescent="0.2">
      <c r="B3" s="119" t="s">
        <v>1</v>
      </c>
      <c r="C3" s="120"/>
      <c r="D3" s="120"/>
      <c r="E3" s="121"/>
      <c r="F3" s="28"/>
    </row>
    <row r="4" spans="2:8" ht="61.35" customHeight="1" x14ac:dyDescent="0.2">
      <c r="B4" s="112" t="s">
        <v>2</v>
      </c>
      <c r="C4" s="112"/>
      <c r="D4" s="112"/>
      <c r="E4" s="112"/>
      <c r="F4" s="112"/>
      <c r="H4" s="3"/>
    </row>
    <row r="5" spans="2:8" ht="15" x14ac:dyDescent="0.35">
      <c r="B5" s="22" t="s">
        <v>3</v>
      </c>
      <c r="C5" s="25" t="s">
        <v>4</v>
      </c>
      <c r="D5" s="25" t="s">
        <v>5</v>
      </c>
      <c r="E5" s="25" t="s">
        <v>6</v>
      </c>
      <c r="F5" s="26" t="s">
        <v>7</v>
      </c>
    </row>
    <row r="6" spans="2:8" ht="15" x14ac:dyDescent="0.35">
      <c r="B6" s="106" t="s">
        <v>8</v>
      </c>
      <c r="C6" s="107"/>
      <c r="D6" s="107"/>
      <c r="E6" s="107"/>
      <c r="F6" s="108"/>
    </row>
    <row r="7" spans="2:8" ht="15" x14ac:dyDescent="0.35">
      <c r="B7" s="4" t="s">
        <v>106</v>
      </c>
      <c r="C7" s="5">
        <v>0</v>
      </c>
      <c r="D7" s="6" t="s">
        <v>9</v>
      </c>
      <c r="E7" s="5">
        <f>IFERROR(IF((D7="Weekly"),(C7*52),IF((D7="Fortnightly"),(C7*26),IF((D7="Monthly"),(C7*12),IF((D7="Quarterly"),(C7*4),IF((D7="Annually"),(C7*1),""))))),0)</f>
        <v>0</v>
      </c>
      <c r="F7" s="7"/>
    </row>
    <row r="8" spans="2:8" ht="15" x14ac:dyDescent="0.35">
      <c r="B8" s="4" t="s">
        <v>10</v>
      </c>
      <c r="C8" s="5">
        <v>0</v>
      </c>
      <c r="D8" s="6" t="s">
        <v>9</v>
      </c>
      <c r="E8" s="5">
        <f t="shared" ref="E8:E24" si="0">IFERROR(IF((D8="Weekly"),(C8*52),IF((D8="Fortnightly"),(C8*26),IF((D8="Monthly"),(C8*12),IF((D8="Quarterly"),(C8*4),IF((D8="Annually"),(C8*1),""))))),0)</f>
        <v>0</v>
      </c>
      <c r="F8" s="7"/>
    </row>
    <row r="9" spans="2:8" ht="15" x14ac:dyDescent="0.35">
      <c r="B9" s="4" t="s">
        <v>11</v>
      </c>
      <c r="C9" s="5">
        <v>0</v>
      </c>
      <c r="D9" s="6" t="s">
        <v>9</v>
      </c>
      <c r="E9" s="5">
        <f t="shared" si="0"/>
        <v>0</v>
      </c>
      <c r="F9" s="7"/>
    </row>
    <row r="10" spans="2:8" ht="15" x14ac:dyDescent="0.35">
      <c r="B10" s="4" t="s">
        <v>12</v>
      </c>
      <c r="C10" s="5">
        <v>0</v>
      </c>
      <c r="D10" s="6" t="s">
        <v>9</v>
      </c>
      <c r="E10" s="5">
        <f t="shared" si="0"/>
        <v>0</v>
      </c>
      <c r="F10" s="7"/>
    </row>
    <row r="11" spans="2:8" ht="15" x14ac:dyDescent="0.35">
      <c r="B11" s="4" t="s">
        <v>13</v>
      </c>
      <c r="C11" s="5">
        <v>0</v>
      </c>
      <c r="D11" s="6" t="s">
        <v>9</v>
      </c>
      <c r="E11" s="5">
        <f t="shared" si="0"/>
        <v>0</v>
      </c>
      <c r="F11" s="7"/>
    </row>
    <row r="12" spans="2:8" ht="15" x14ac:dyDescent="0.35">
      <c r="B12" s="4" t="s">
        <v>14</v>
      </c>
      <c r="C12" s="5">
        <v>0</v>
      </c>
      <c r="D12" s="6" t="s">
        <v>9</v>
      </c>
      <c r="E12" s="5">
        <f t="shared" si="0"/>
        <v>0</v>
      </c>
      <c r="F12" s="7" t="s">
        <v>15</v>
      </c>
    </row>
    <row r="13" spans="2:8" ht="15" x14ac:dyDescent="0.35">
      <c r="B13" s="4" t="s">
        <v>16</v>
      </c>
      <c r="C13" s="5">
        <v>0</v>
      </c>
      <c r="D13" s="6" t="s">
        <v>9</v>
      </c>
      <c r="E13" s="5">
        <f t="shared" si="0"/>
        <v>0</v>
      </c>
      <c r="F13" s="7"/>
    </row>
    <row r="14" spans="2:8" ht="15" x14ac:dyDescent="0.35">
      <c r="B14" s="4" t="s">
        <v>17</v>
      </c>
      <c r="C14" s="5">
        <v>0</v>
      </c>
      <c r="D14" s="6" t="s">
        <v>9</v>
      </c>
      <c r="E14" s="5">
        <f>IFERROR(IF((D14="Weekly"),(C14*52),IF((D14="Fortnightly"),(C14*26),IF((D14="Monthly"),(C14*12),IF((D14="Quarterly"),(C14*4),IF((D14="Annually"),(C14*1),""))))),0)</f>
        <v>0</v>
      </c>
      <c r="F14" s="7" t="s">
        <v>15</v>
      </c>
    </row>
    <row r="15" spans="2:8" ht="15" x14ac:dyDescent="0.35">
      <c r="B15" s="4" t="s">
        <v>18</v>
      </c>
      <c r="C15" s="5">
        <v>0</v>
      </c>
      <c r="D15" s="6" t="s">
        <v>9</v>
      </c>
      <c r="E15" s="5">
        <f t="shared" si="0"/>
        <v>0</v>
      </c>
      <c r="F15" s="7"/>
    </row>
    <row r="16" spans="2:8" ht="15" x14ac:dyDescent="0.35">
      <c r="B16" s="18" t="s">
        <v>107</v>
      </c>
      <c r="C16" s="19">
        <v>0</v>
      </c>
      <c r="D16" s="20" t="s">
        <v>9</v>
      </c>
      <c r="E16" s="19">
        <f t="shared" si="0"/>
        <v>0</v>
      </c>
      <c r="F16" s="21"/>
    </row>
    <row r="17" spans="2:6" ht="15" x14ac:dyDescent="0.35">
      <c r="B17" s="18" t="s">
        <v>19</v>
      </c>
      <c r="C17" s="19">
        <v>0</v>
      </c>
      <c r="D17" s="20" t="s">
        <v>9</v>
      </c>
      <c r="E17" s="19">
        <f t="shared" si="0"/>
        <v>0</v>
      </c>
      <c r="F17" s="21"/>
    </row>
    <row r="18" spans="2:6" ht="15" x14ac:dyDescent="0.35">
      <c r="B18" s="18" t="s">
        <v>20</v>
      </c>
      <c r="C18" s="19">
        <v>0</v>
      </c>
      <c r="D18" s="20" t="s">
        <v>9</v>
      </c>
      <c r="E18" s="19">
        <f t="shared" si="0"/>
        <v>0</v>
      </c>
      <c r="F18" s="21"/>
    </row>
    <row r="19" spans="2:6" ht="15" x14ac:dyDescent="0.35">
      <c r="B19" s="18" t="s">
        <v>21</v>
      </c>
      <c r="C19" s="19">
        <v>0</v>
      </c>
      <c r="D19" s="20" t="s">
        <v>9</v>
      </c>
      <c r="E19" s="19">
        <f t="shared" si="0"/>
        <v>0</v>
      </c>
      <c r="F19" s="21"/>
    </row>
    <row r="20" spans="2:6" ht="15" x14ac:dyDescent="0.35">
      <c r="B20" s="18" t="s">
        <v>22</v>
      </c>
      <c r="C20" s="19">
        <v>0</v>
      </c>
      <c r="D20" s="20" t="s">
        <v>9</v>
      </c>
      <c r="E20" s="19">
        <f t="shared" si="0"/>
        <v>0</v>
      </c>
      <c r="F20" s="21"/>
    </row>
    <row r="21" spans="2:6" ht="15" x14ac:dyDescent="0.35">
      <c r="B21" s="18" t="s">
        <v>23</v>
      </c>
      <c r="C21" s="19">
        <v>0</v>
      </c>
      <c r="D21" s="20" t="s">
        <v>9</v>
      </c>
      <c r="E21" s="19">
        <f t="shared" si="0"/>
        <v>0</v>
      </c>
      <c r="F21" s="21" t="s">
        <v>15</v>
      </c>
    </row>
    <row r="22" spans="2:6" ht="15" x14ac:dyDescent="0.35">
      <c r="B22" s="18" t="s">
        <v>24</v>
      </c>
      <c r="C22" s="19">
        <v>0</v>
      </c>
      <c r="D22" s="20" t="s">
        <v>9</v>
      </c>
      <c r="E22" s="19">
        <f t="shared" si="0"/>
        <v>0</v>
      </c>
      <c r="F22" s="21"/>
    </row>
    <row r="23" spans="2:6" ht="15" x14ac:dyDescent="0.35">
      <c r="B23" s="18" t="s">
        <v>25</v>
      </c>
      <c r="C23" s="19">
        <v>0</v>
      </c>
      <c r="D23" s="20" t="s">
        <v>9</v>
      </c>
      <c r="E23" s="19">
        <f t="shared" si="0"/>
        <v>0</v>
      </c>
      <c r="F23" s="21" t="s">
        <v>15</v>
      </c>
    </row>
    <row r="24" spans="2:6" ht="15" x14ac:dyDescent="0.35">
      <c r="B24" s="18" t="s">
        <v>26</v>
      </c>
      <c r="C24" s="19">
        <v>0</v>
      </c>
      <c r="D24" s="20" t="s">
        <v>9</v>
      </c>
      <c r="E24" s="19">
        <f t="shared" si="0"/>
        <v>0</v>
      </c>
      <c r="F24" s="21"/>
    </row>
    <row r="25" spans="2:6" ht="16.350000000000001" customHeight="1" x14ac:dyDescent="0.35">
      <c r="B25" s="115" t="s">
        <v>27</v>
      </c>
      <c r="C25" s="116"/>
      <c r="D25" s="116"/>
      <c r="E25" s="27">
        <f>SUM(E7:E24)</f>
        <v>0</v>
      </c>
      <c r="F25" s="14"/>
    </row>
    <row r="26" spans="2:6" s="8" customFormat="1" ht="15" customHeight="1" x14ac:dyDescent="0.35">
      <c r="B26" s="113"/>
      <c r="C26" s="113"/>
      <c r="D26" s="113"/>
      <c r="E26" s="113"/>
      <c r="F26" s="113"/>
    </row>
    <row r="27" spans="2:6" ht="15" x14ac:dyDescent="0.35">
      <c r="B27" s="4" t="s">
        <v>28</v>
      </c>
      <c r="C27" s="9">
        <v>0</v>
      </c>
      <c r="D27" s="6" t="s">
        <v>29</v>
      </c>
      <c r="E27" s="9">
        <f>IFERROR(IF((D27="Weekly"),(C27*52),IF((D27="Fortnightly"),(C27*26),IF((D27="Monthly"),(C27*12),IF((D27="Quarterly"),(C27*4),IF((D27="Annually"),(C27*1),""))))),0)</f>
        <v>0</v>
      </c>
      <c r="F27" s="7"/>
    </row>
    <row r="28" spans="2:6" ht="15" x14ac:dyDescent="0.35">
      <c r="B28" s="4" t="s">
        <v>30</v>
      </c>
      <c r="C28" s="9">
        <v>0</v>
      </c>
      <c r="D28" s="6" t="s">
        <v>29</v>
      </c>
      <c r="E28" s="9">
        <f>IFERROR(IF((D28="Weekly"),(C28*52),IF((D28="Fortnightly"),(C28*26),IF((D28="Monthly"),(C28*12),IF((D28="Quarterly"),(C28*4),IF((D28="Annually"),(C28*1),""))))),0)</f>
        <v>0</v>
      </c>
      <c r="F28" s="7"/>
    </row>
    <row r="29" spans="2:6" ht="15" x14ac:dyDescent="0.35">
      <c r="B29" s="4" t="s">
        <v>31</v>
      </c>
      <c r="C29" s="9">
        <v>0</v>
      </c>
      <c r="D29" s="6" t="s">
        <v>29</v>
      </c>
      <c r="E29" s="9">
        <f t="shared" ref="E29:E60" si="1">IFERROR(IF((D29="Weekly"),(C29*52),IF((D29="Fortnightly"),(C29*26),IF((D29="Monthly"),(C29*12),IF((D29="Quarterly"),(C29*4),IF((D29="Annually"),(C29*1),""))))),0)</f>
        <v>0</v>
      </c>
      <c r="F29" s="7"/>
    </row>
    <row r="30" spans="2:6" ht="15" x14ac:dyDescent="0.35">
      <c r="B30" s="4" t="s">
        <v>32</v>
      </c>
      <c r="C30" s="9">
        <v>0</v>
      </c>
      <c r="D30" s="6" t="s">
        <v>29</v>
      </c>
      <c r="E30" s="9">
        <f t="shared" ref="E30:E35" si="2">IFERROR(IF((D30="Weekly"),(C30*52),IF((D30="Fortnightly"),(C30*26),IF((D30="Monthly"),(C30*12),IF((D30="Quarterly"),(C30*4),IF((D30="Annually"),(C30*1),""))))),0)</f>
        <v>0</v>
      </c>
      <c r="F30" s="7"/>
    </row>
    <row r="31" spans="2:6" ht="15" x14ac:dyDescent="0.35">
      <c r="B31" s="4" t="s">
        <v>33</v>
      </c>
      <c r="C31" s="9">
        <v>0</v>
      </c>
      <c r="D31" s="6" t="s">
        <v>29</v>
      </c>
      <c r="E31" s="9">
        <f t="shared" si="2"/>
        <v>0</v>
      </c>
      <c r="F31" s="7"/>
    </row>
    <row r="32" spans="2:6" ht="15" x14ac:dyDescent="0.35">
      <c r="B32" s="4" t="s">
        <v>87</v>
      </c>
      <c r="C32" s="9">
        <v>0</v>
      </c>
      <c r="D32" s="6" t="s">
        <v>29</v>
      </c>
      <c r="E32" s="9">
        <f t="shared" si="2"/>
        <v>0</v>
      </c>
      <c r="F32" s="10"/>
    </row>
    <row r="33" spans="2:6" ht="15" x14ac:dyDescent="0.35">
      <c r="B33" s="4" t="s">
        <v>35</v>
      </c>
      <c r="C33" s="9">
        <v>0</v>
      </c>
      <c r="D33" s="6" t="s">
        <v>29</v>
      </c>
      <c r="E33" s="9">
        <f t="shared" si="2"/>
        <v>0</v>
      </c>
      <c r="F33" s="7"/>
    </row>
    <row r="34" spans="2:6" ht="15" x14ac:dyDescent="0.35">
      <c r="B34" s="4" t="s">
        <v>88</v>
      </c>
      <c r="C34" s="9">
        <v>0</v>
      </c>
      <c r="D34" s="6" t="s">
        <v>29</v>
      </c>
      <c r="E34" s="9">
        <f t="shared" si="2"/>
        <v>0</v>
      </c>
      <c r="F34" s="7"/>
    </row>
    <row r="35" spans="2:6" ht="15" x14ac:dyDescent="0.35">
      <c r="B35" s="4" t="s">
        <v>37</v>
      </c>
      <c r="C35" s="9">
        <v>0</v>
      </c>
      <c r="D35" s="6" t="s">
        <v>29</v>
      </c>
      <c r="E35" s="9">
        <f t="shared" si="2"/>
        <v>0</v>
      </c>
      <c r="F35" s="11"/>
    </row>
    <row r="36" spans="2:6" s="12" customFormat="1" ht="15.6" customHeight="1" x14ac:dyDescent="0.35">
      <c r="B36" s="117" t="s">
        <v>38</v>
      </c>
      <c r="C36" s="118"/>
      <c r="D36" s="118"/>
      <c r="E36" s="15">
        <f>SUM(E27:E35)</f>
        <v>0</v>
      </c>
      <c r="F36" s="126">
        <f>E36/52</f>
        <v>0</v>
      </c>
    </row>
    <row r="37" spans="2:6" s="8" customFormat="1" ht="15" customHeight="1" x14ac:dyDescent="0.35">
      <c r="B37" s="122"/>
      <c r="C37" s="123"/>
      <c r="D37" s="123"/>
      <c r="E37" s="123"/>
      <c r="F37" s="124"/>
    </row>
    <row r="38" spans="2:6" ht="15" x14ac:dyDescent="0.35">
      <c r="B38" s="4" t="s">
        <v>39</v>
      </c>
      <c r="C38" s="9">
        <v>0</v>
      </c>
      <c r="D38" s="6" t="s">
        <v>29</v>
      </c>
      <c r="E38" s="9">
        <f>IFERROR(IF((D38="Weekly"),(C38*52),IF((D38="Fortnightly"),(C38*26),IF((D38="Monthly"),(C38*12),IF((D38="Quarterly"),(C38*4),IF((D38="Annually"),(C38*1),""))))),0)</f>
        <v>0</v>
      </c>
      <c r="F38" s="16"/>
    </row>
    <row r="39" spans="2:6" ht="15" x14ac:dyDescent="0.35">
      <c r="B39" s="4" t="s">
        <v>36</v>
      </c>
      <c r="C39" s="9">
        <v>0</v>
      </c>
      <c r="D39" s="6" t="s">
        <v>29</v>
      </c>
      <c r="E39" s="9">
        <f>IFERROR(IF((D39="Weekly"),(C39*52),IF((D39="Fortnightly"),(C39*26),IF((D39="Monthly"),(C39*12),IF((D39="Quarterly"),(C39*4),IF((D39="Annually"),(C39*1),""))))),0)</f>
        <v>0</v>
      </c>
      <c r="F39" s="7"/>
    </row>
    <row r="40" spans="2:6" ht="15" x14ac:dyDescent="0.35">
      <c r="B40" s="4" t="s">
        <v>40</v>
      </c>
      <c r="C40" s="9">
        <v>0</v>
      </c>
      <c r="D40" s="6" t="s">
        <v>29</v>
      </c>
      <c r="E40" s="9">
        <f>IFERROR(IF((D40="Weekly"),(C40*52),IF((D40="Fortnightly"),(C40*26),IF((D40="Monthly"),(C40*12),IF((D40="Quarterly"),(C40*4),IF((D40="Annually"),(C40*1),""))))),0)</f>
        <v>0</v>
      </c>
      <c r="F40" s="7"/>
    </row>
    <row r="41" spans="2:6" ht="15" x14ac:dyDescent="0.35">
      <c r="B41" s="4" t="s">
        <v>41</v>
      </c>
      <c r="C41" s="9">
        <v>0</v>
      </c>
      <c r="D41" s="6" t="s">
        <v>29</v>
      </c>
      <c r="E41" s="9">
        <f>IFERROR(IF((D41="Weekly"),(C41*52),IF((D41="Fortnightly"),(C41*26),IF((D41="Monthly"),(C41*12),IF((D41="Quarterly"),(C41*4),IF((D41="Annually"),(C41*1),""))))),0)</f>
        <v>0</v>
      </c>
      <c r="F41" s="7"/>
    </row>
    <row r="42" spans="2:6" ht="15" customHeight="1" x14ac:dyDescent="0.35">
      <c r="B42" s="4" t="s">
        <v>42</v>
      </c>
      <c r="C42" s="9">
        <v>0</v>
      </c>
      <c r="D42" s="6" t="s">
        <v>29</v>
      </c>
      <c r="E42" s="9">
        <f>IFERROR(IF((D42="Weekly"),(C42*52),IF((D42="Fortnightly"),(C42*26),IF((D42="Monthly"),(C42*12),IF((D42="Quarterly"),(C42*4),IF((D42="Annually"),(C42*1),""))))),0)</f>
        <v>0</v>
      </c>
      <c r="F42" s="7"/>
    </row>
    <row r="43" spans="2:6" ht="15" x14ac:dyDescent="0.35">
      <c r="B43" s="4" t="s">
        <v>43</v>
      </c>
      <c r="C43" s="9">
        <v>0</v>
      </c>
      <c r="D43" s="6" t="s">
        <v>29</v>
      </c>
      <c r="E43" s="9">
        <f t="shared" ref="E43" si="3">IFERROR(IF((D43="Weekly"),(C43*52),IF((D43="Fortnightly"),(C43*26),IF((D43="Monthly"),(C43*12),IF((D43="Quarterly"),(C43*4),IF((D43="Annually"),(C43*1),""))))),0)</f>
        <v>0</v>
      </c>
      <c r="F43" s="7"/>
    </row>
    <row r="44" spans="2:6" ht="15" x14ac:dyDescent="0.35">
      <c r="B44" s="4" t="s">
        <v>44</v>
      </c>
      <c r="C44" s="9">
        <v>0</v>
      </c>
      <c r="D44" s="6" t="s">
        <v>29</v>
      </c>
      <c r="E44" s="9">
        <f t="shared" si="1"/>
        <v>0</v>
      </c>
      <c r="F44" s="7"/>
    </row>
    <row r="45" spans="2:6" ht="15" x14ac:dyDescent="0.35">
      <c r="B45" s="4" t="s">
        <v>45</v>
      </c>
      <c r="C45" s="9">
        <v>0</v>
      </c>
      <c r="D45" s="6" t="s">
        <v>29</v>
      </c>
      <c r="E45" s="9">
        <f t="shared" si="1"/>
        <v>0</v>
      </c>
      <c r="F45" s="7"/>
    </row>
    <row r="46" spans="2:6" ht="15" x14ac:dyDescent="0.35">
      <c r="B46" s="4" t="s">
        <v>46</v>
      </c>
      <c r="C46" s="9">
        <v>0</v>
      </c>
      <c r="D46" s="6" t="s">
        <v>29</v>
      </c>
      <c r="E46" s="9">
        <f t="shared" si="1"/>
        <v>0</v>
      </c>
      <c r="F46" s="7"/>
    </row>
    <row r="47" spans="2:6" ht="15" x14ac:dyDescent="0.35">
      <c r="B47" s="4" t="s">
        <v>47</v>
      </c>
      <c r="C47" s="9">
        <v>0</v>
      </c>
      <c r="D47" s="6" t="s">
        <v>29</v>
      </c>
      <c r="E47" s="9">
        <f t="shared" si="1"/>
        <v>0</v>
      </c>
      <c r="F47" s="7"/>
    </row>
    <row r="48" spans="2:6" ht="15" x14ac:dyDescent="0.35">
      <c r="B48" s="4" t="s">
        <v>89</v>
      </c>
      <c r="C48" s="9">
        <v>0</v>
      </c>
      <c r="D48" s="6" t="s">
        <v>29</v>
      </c>
      <c r="E48" s="9">
        <f t="shared" si="1"/>
        <v>0</v>
      </c>
      <c r="F48" s="7"/>
    </row>
    <row r="49" spans="2:6" ht="15" x14ac:dyDescent="0.35">
      <c r="B49" s="4" t="s">
        <v>90</v>
      </c>
      <c r="C49" s="9">
        <v>0</v>
      </c>
      <c r="D49" s="6" t="s">
        <v>29</v>
      </c>
      <c r="E49" s="9">
        <f t="shared" si="1"/>
        <v>0</v>
      </c>
      <c r="F49" s="7"/>
    </row>
    <row r="50" spans="2:6" ht="15" x14ac:dyDescent="0.35">
      <c r="B50" s="4" t="s">
        <v>48</v>
      </c>
      <c r="C50" s="9">
        <v>0</v>
      </c>
      <c r="D50" s="6" t="s">
        <v>29</v>
      </c>
      <c r="E50" s="9">
        <f t="shared" si="1"/>
        <v>0</v>
      </c>
      <c r="F50" s="7"/>
    </row>
    <row r="51" spans="2:6" ht="15" x14ac:dyDescent="0.35">
      <c r="B51" s="4" t="s">
        <v>49</v>
      </c>
      <c r="C51" s="9">
        <v>0</v>
      </c>
      <c r="D51" s="6" t="s">
        <v>29</v>
      </c>
      <c r="E51" s="9">
        <f t="shared" si="1"/>
        <v>0</v>
      </c>
      <c r="F51" s="7"/>
    </row>
    <row r="52" spans="2:6" ht="15" x14ac:dyDescent="0.35">
      <c r="B52" s="4" t="s">
        <v>50</v>
      </c>
      <c r="C52" s="9">
        <v>0</v>
      </c>
      <c r="D52" s="6" t="s">
        <v>29</v>
      </c>
      <c r="E52" s="9">
        <f t="shared" si="1"/>
        <v>0</v>
      </c>
      <c r="F52" s="7"/>
    </row>
    <row r="53" spans="2:6" ht="15" x14ac:dyDescent="0.35">
      <c r="B53" s="4" t="s">
        <v>51</v>
      </c>
      <c r="C53" s="9">
        <v>0</v>
      </c>
      <c r="D53" s="6" t="s">
        <v>29</v>
      </c>
      <c r="E53" s="9">
        <f t="shared" si="1"/>
        <v>0</v>
      </c>
      <c r="F53" s="7"/>
    </row>
    <row r="54" spans="2:6" ht="15" x14ac:dyDescent="0.35">
      <c r="B54" s="4" t="s">
        <v>52</v>
      </c>
      <c r="C54" s="9">
        <v>0</v>
      </c>
      <c r="D54" s="6" t="s">
        <v>29</v>
      </c>
      <c r="E54" s="9">
        <f t="shared" si="1"/>
        <v>0</v>
      </c>
      <c r="F54" s="7"/>
    </row>
    <row r="55" spans="2:6" ht="15" x14ac:dyDescent="0.35">
      <c r="B55" s="4" t="s">
        <v>91</v>
      </c>
      <c r="C55" s="9">
        <v>0</v>
      </c>
      <c r="D55" s="6" t="s">
        <v>29</v>
      </c>
      <c r="E55" s="9">
        <f t="shared" si="1"/>
        <v>0</v>
      </c>
      <c r="F55" s="7"/>
    </row>
    <row r="56" spans="2:6" ht="15" x14ac:dyDescent="0.35">
      <c r="B56" s="4" t="s">
        <v>53</v>
      </c>
      <c r="C56" s="9">
        <v>0</v>
      </c>
      <c r="D56" s="6" t="s">
        <v>29</v>
      </c>
      <c r="E56" s="9">
        <f t="shared" si="1"/>
        <v>0</v>
      </c>
      <c r="F56" s="7"/>
    </row>
    <row r="57" spans="2:6" ht="15" x14ac:dyDescent="0.35">
      <c r="B57" s="4" t="s">
        <v>54</v>
      </c>
      <c r="C57" s="9">
        <v>0</v>
      </c>
      <c r="D57" s="6" t="s">
        <v>29</v>
      </c>
      <c r="E57" s="9">
        <f t="shared" si="1"/>
        <v>0</v>
      </c>
      <c r="F57" s="7"/>
    </row>
    <row r="58" spans="2:6" ht="15" x14ac:dyDescent="0.35">
      <c r="B58" s="98" t="s">
        <v>108</v>
      </c>
      <c r="C58" s="9">
        <v>0</v>
      </c>
      <c r="D58" s="6" t="s">
        <v>29</v>
      </c>
      <c r="E58" s="9">
        <f t="shared" ref="E58" si="4">IFERROR(IF((D58="Weekly"),(C58*52),IF((D58="Fortnightly"),(C58*26),IF((D58="Monthly"),(C58*12),IF((D58="Quarterly"),(C58*4),IF((D58="Annually"),(C58*1),""))))),0)</f>
        <v>0</v>
      </c>
      <c r="F58" s="7"/>
    </row>
    <row r="59" spans="2:6" ht="15" x14ac:dyDescent="0.35">
      <c r="B59" s="63" t="s">
        <v>55</v>
      </c>
      <c r="C59" s="9">
        <v>0</v>
      </c>
      <c r="D59" s="6" t="s">
        <v>29</v>
      </c>
      <c r="E59" s="9">
        <f t="shared" si="1"/>
        <v>0</v>
      </c>
      <c r="F59" s="7"/>
    </row>
    <row r="60" spans="2:6" ht="15" x14ac:dyDescent="0.35">
      <c r="B60" s="4"/>
      <c r="C60" s="9">
        <v>0</v>
      </c>
      <c r="D60" s="6" t="s">
        <v>29</v>
      </c>
      <c r="E60" s="9">
        <f t="shared" si="1"/>
        <v>0</v>
      </c>
      <c r="F60" s="7"/>
    </row>
    <row r="61" spans="2:6" s="12" customFormat="1" ht="15" x14ac:dyDescent="0.35">
      <c r="B61" s="117" t="s">
        <v>56</v>
      </c>
      <c r="C61" s="118"/>
      <c r="D61" s="118"/>
      <c r="E61" s="15">
        <f>SUM(E38:E60)</f>
        <v>0</v>
      </c>
      <c r="F61" s="126">
        <f>E61/12</f>
        <v>0</v>
      </c>
    </row>
    <row r="62" spans="2:6" ht="15" x14ac:dyDescent="0.35">
      <c r="B62" s="114"/>
      <c r="C62" s="114"/>
      <c r="D62" s="114"/>
      <c r="E62" s="114"/>
      <c r="F62" s="114"/>
    </row>
    <row r="63" spans="2:6" s="12" customFormat="1" ht="15" x14ac:dyDescent="0.35">
      <c r="B63" s="4" t="s">
        <v>59</v>
      </c>
      <c r="C63" s="9">
        <v>0</v>
      </c>
      <c r="D63" s="6" t="s">
        <v>29</v>
      </c>
      <c r="E63" s="9">
        <f t="shared" ref="E63" si="5">IFERROR(IF((D63="Weekly"),(C63*52),IF((D63="Fortnightly"),(C63*26),IF((D63="Monthly"),(C63*12),IF((D63="Quarterly"),(C63*4),IF((D63="Annually"),(C63*1),""))))),0)</f>
        <v>0</v>
      </c>
      <c r="F63" s="7"/>
    </row>
    <row r="64" spans="2:6" s="12" customFormat="1" ht="15" customHeight="1" x14ac:dyDescent="0.35">
      <c r="B64" s="117" t="s">
        <v>96</v>
      </c>
      <c r="C64" s="118"/>
      <c r="D64" s="118"/>
      <c r="E64" s="64">
        <f>E63</f>
        <v>0</v>
      </c>
      <c r="F64" s="97"/>
    </row>
    <row r="65" spans="2:6" ht="15" x14ac:dyDescent="0.35">
      <c r="B65" s="114"/>
      <c r="C65" s="114"/>
      <c r="D65" s="114"/>
      <c r="E65" s="114"/>
      <c r="F65" s="114"/>
    </row>
    <row r="66" spans="2:6" ht="15" x14ac:dyDescent="0.35">
      <c r="B66" s="4" t="s">
        <v>57</v>
      </c>
      <c r="C66" s="9">
        <v>0</v>
      </c>
      <c r="D66" s="6" t="s">
        <v>29</v>
      </c>
      <c r="E66" s="9">
        <f t="shared" ref="E66:E72" si="6">IFERROR(IF((D66="Weekly"),(C66*52),IF((D66="Fortnightly"),(C66*26),IF((D66="Monthly"),(C66*12),IF((D66="Quarterly"),(C66*4),IF((D66="Annually"),(C66*1),""))))),0)</f>
        <v>0</v>
      </c>
      <c r="F66" s="7"/>
    </row>
    <row r="67" spans="2:6" ht="15" x14ac:dyDescent="0.35">
      <c r="B67" s="4" t="s">
        <v>58</v>
      </c>
      <c r="C67" s="9">
        <v>0</v>
      </c>
      <c r="D67" s="6" t="s">
        <v>29</v>
      </c>
      <c r="E67" s="9">
        <f t="shared" si="6"/>
        <v>0</v>
      </c>
      <c r="F67" s="7"/>
    </row>
    <row r="68" spans="2:6" ht="15" x14ac:dyDescent="0.35">
      <c r="B68" s="4" t="s">
        <v>60</v>
      </c>
      <c r="C68" s="9">
        <v>0</v>
      </c>
      <c r="D68" s="6" t="s">
        <v>29</v>
      </c>
      <c r="E68" s="9">
        <f t="shared" si="6"/>
        <v>0</v>
      </c>
      <c r="F68" s="7"/>
    </row>
    <row r="69" spans="2:6" ht="15" x14ac:dyDescent="0.35">
      <c r="B69" s="4" t="s">
        <v>92</v>
      </c>
      <c r="C69" s="9">
        <v>0</v>
      </c>
      <c r="D69" s="6" t="s">
        <v>29</v>
      </c>
      <c r="E69" s="9">
        <f t="shared" si="6"/>
        <v>0</v>
      </c>
      <c r="F69" s="7"/>
    </row>
    <row r="70" spans="2:6" ht="15" x14ac:dyDescent="0.35">
      <c r="B70" s="4" t="s">
        <v>93</v>
      </c>
      <c r="C70" s="9">
        <v>0</v>
      </c>
      <c r="D70" s="6" t="s">
        <v>29</v>
      </c>
      <c r="E70" s="9">
        <f t="shared" si="6"/>
        <v>0</v>
      </c>
      <c r="F70" s="7"/>
    </row>
    <row r="71" spans="2:6" ht="15" x14ac:dyDescent="0.35">
      <c r="B71" s="4" t="s">
        <v>94</v>
      </c>
      <c r="C71" s="9">
        <v>0</v>
      </c>
      <c r="D71" s="6" t="s">
        <v>29</v>
      </c>
      <c r="E71" s="9">
        <f t="shared" si="6"/>
        <v>0</v>
      </c>
      <c r="F71" s="7"/>
    </row>
    <row r="72" spans="2:6" ht="15" x14ac:dyDescent="0.35">
      <c r="B72" s="4" t="s">
        <v>95</v>
      </c>
      <c r="C72" s="9">
        <v>0</v>
      </c>
      <c r="D72" s="6" t="s">
        <v>29</v>
      </c>
      <c r="E72" s="9">
        <f t="shared" si="6"/>
        <v>0</v>
      </c>
      <c r="F72" s="7"/>
    </row>
    <row r="73" spans="2:6" ht="15.6" customHeight="1" x14ac:dyDescent="0.35">
      <c r="B73" s="102" t="s">
        <v>61</v>
      </c>
      <c r="C73" s="103"/>
      <c r="D73" s="103"/>
      <c r="E73" s="17">
        <f>SUM(E66:E72)</f>
        <v>0</v>
      </c>
      <c r="F73" s="95" t="e">
        <f>E73/E74</f>
        <v>#DIV/0!</v>
      </c>
    </row>
    <row r="74" spans="2:6" ht="15.6" customHeight="1" x14ac:dyDescent="0.35">
      <c r="B74" s="100" t="s">
        <v>62</v>
      </c>
      <c r="C74" s="101"/>
      <c r="D74" s="101"/>
      <c r="E74" s="23">
        <f>E73+E61+E64+E36</f>
        <v>0</v>
      </c>
      <c r="F74" s="24"/>
    </row>
    <row r="75" spans="2:6" ht="13.5" thickBot="1" x14ac:dyDescent="0.25"/>
    <row r="76" spans="2:6" ht="15.75" thickBot="1" x14ac:dyDescent="0.25">
      <c r="C76" s="104" t="s">
        <v>105</v>
      </c>
      <c r="D76" s="105"/>
      <c r="E76" s="13">
        <f>IF(C76="Annual Surplus (Shortfall)",E25-E74,IF(C76="Monthly Surplus (Shortfall)",(E25-E74)/12,IF(C76="Fortnightly Surplus (Shortfall)",(E25-E74)/26,(E25-E74)/52)))</f>
        <v>0</v>
      </c>
    </row>
    <row r="78" spans="2:6" ht="15" x14ac:dyDescent="0.35">
      <c r="B78" s="65" t="s">
        <v>97</v>
      </c>
      <c r="C78" s="66"/>
      <c r="D78" s="66"/>
      <c r="E78" s="66"/>
      <c r="F78" s="67"/>
    </row>
    <row r="79" spans="2:6" ht="15" x14ac:dyDescent="0.35">
      <c r="B79" s="99" t="s">
        <v>98</v>
      </c>
      <c r="C79" s="99"/>
      <c r="D79" s="99"/>
      <c r="E79" s="99"/>
      <c r="F79" s="99"/>
    </row>
    <row r="80" spans="2:6" ht="15" x14ac:dyDescent="0.35">
      <c r="B80" s="68" t="s">
        <v>28</v>
      </c>
      <c r="C80" s="69">
        <v>0</v>
      </c>
      <c r="D80" s="70" t="s">
        <v>9</v>
      </c>
      <c r="E80" s="69">
        <f>IFERROR(IF((D80="Weekly"),(C80*52),IF((D80="Fortnightly"),(C80*26),IF((D80="Monthly"),(C80*12),IF((D80="Quarterly"),(C80*4),IF((D80="Annually"),(C80*1),""))))),0)</f>
        <v>0</v>
      </c>
      <c r="F80" s="71"/>
    </row>
    <row r="81" spans="2:6" ht="15" x14ac:dyDescent="0.35">
      <c r="B81" s="68" t="s">
        <v>34</v>
      </c>
      <c r="C81" s="69">
        <v>0</v>
      </c>
      <c r="D81" s="70" t="s">
        <v>9</v>
      </c>
      <c r="E81" s="69">
        <f>IFERROR(IF((D81="Weekly"),(C81*52),IF((D81="Fortnightly"),(C81*26),IF((D81="Monthly"),(C81*12),IF((D81="Quarterly"),(C81*4),IF((D81="Annually"),(C81*1),""))))),0)</f>
        <v>0</v>
      </c>
      <c r="F81" s="71"/>
    </row>
    <row r="82" spans="2:6" ht="15" x14ac:dyDescent="0.35">
      <c r="B82" s="68" t="s">
        <v>35</v>
      </c>
      <c r="C82" s="69">
        <v>0</v>
      </c>
      <c r="D82" s="70" t="s">
        <v>9</v>
      </c>
      <c r="E82" s="69">
        <f>IFERROR(IF((D82="Weekly"),(C82*52),IF((D82="Fortnightly"),(C82*26),IF((D82="Monthly"),(C82*12),IF((D82="Quarterly"),(C82*4),IF((D82="Annually"),(C82*1),""))))),0)</f>
        <v>0</v>
      </c>
      <c r="F82" s="71"/>
    </row>
    <row r="83" spans="2:6" ht="15" x14ac:dyDescent="0.35">
      <c r="B83" s="68" t="s">
        <v>51</v>
      </c>
      <c r="C83" s="69">
        <v>0</v>
      </c>
      <c r="D83" s="70" t="s">
        <v>9</v>
      </c>
      <c r="E83" s="69">
        <f>IFERROR(IF((D83="Weekly"),(C83*52),IF((D83="Fortnightly"),(C83*26),IF((D83="Monthly"),(C83*12),IF((D83="Quarterly"),(C83*4),IF((D83="Annually"),(C83*1),""))))),0)</f>
        <v>0</v>
      </c>
      <c r="F83" s="71"/>
    </row>
    <row r="84" spans="2:6" ht="15" x14ac:dyDescent="0.35">
      <c r="B84" s="72" t="s">
        <v>99</v>
      </c>
      <c r="C84" s="73"/>
      <c r="D84" s="73"/>
      <c r="E84" s="74">
        <f>SUM(E80:E83)</f>
        <v>0</v>
      </c>
      <c r="F84" s="75"/>
    </row>
    <row r="85" spans="2:6" x14ac:dyDescent="0.2">
      <c r="B85" s="76"/>
      <c r="C85" s="76"/>
      <c r="D85" s="76"/>
      <c r="E85" s="76"/>
      <c r="F85" s="77"/>
    </row>
    <row r="86" spans="2:6" ht="15" x14ac:dyDescent="0.2">
      <c r="B86" s="76"/>
      <c r="C86" s="76"/>
      <c r="D86" s="78" t="s">
        <v>63</v>
      </c>
      <c r="E86" s="79">
        <f>-E84</f>
        <v>0</v>
      </c>
      <c r="F86" s="80"/>
    </row>
    <row r="87" spans="2:6" x14ac:dyDescent="0.2">
      <c r="B87" s="81" t="e">
        <f>"Your Cashflow Plan suggests a shortfall of "&amp;TEXT(-#REF!/12,"$#,##0")&amp;" per month in your cash flow. 
Could you please review each item and adjust money allocation to get a surplus?"</f>
        <v>#REF!</v>
      </c>
      <c r="C87" s="76"/>
      <c r="D87" s="76"/>
      <c r="E87" s="76"/>
      <c r="F87" s="77"/>
    </row>
    <row r="88" spans="2:6" ht="15" x14ac:dyDescent="0.35">
      <c r="B88" s="65" t="s">
        <v>102</v>
      </c>
      <c r="C88" s="66"/>
      <c r="D88" s="66"/>
      <c r="E88" s="66"/>
      <c r="F88" s="67"/>
    </row>
    <row r="89" spans="2:6" ht="15" x14ac:dyDescent="0.35">
      <c r="B89" s="99" t="s">
        <v>8</v>
      </c>
      <c r="C89" s="99"/>
      <c r="D89" s="99"/>
      <c r="E89" s="99"/>
      <c r="F89" s="99"/>
    </row>
    <row r="90" spans="2:6" ht="15" x14ac:dyDescent="0.35">
      <c r="B90" s="82" t="s">
        <v>103</v>
      </c>
      <c r="C90" s="83">
        <v>0</v>
      </c>
      <c r="D90" s="70" t="s">
        <v>9</v>
      </c>
      <c r="E90" s="83">
        <f>IFERROR(IF((D90="Weekly"),(C90*52),IF((D90="Fortnightly"),(C90*26),IF((D90="Monthly"),(C90*12),IF((D90="Quarterly"),(C90*4),IF((D90="Annually"),(C90*1),""))))),0)</f>
        <v>0</v>
      </c>
      <c r="F90" s="84"/>
    </row>
    <row r="91" spans="2:6" ht="15" x14ac:dyDescent="0.35">
      <c r="B91" s="85"/>
      <c r="C91" s="83">
        <v>0</v>
      </c>
      <c r="D91" s="70" t="s">
        <v>9</v>
      </c>
      <c r="E91" s="83">
        <f>IFERROR(IF((D91="Weekly"),(C91*52),IF((D91="Fortnightly"),(C91*26),IF((D91="Monthly"),(C91*12),IF((D91="Quarterly"),(C91*4),IF((D91="Annually"),(C91*1),""))))),0)</f>
        <v>0</v>
      </c>
      <c r="F91" s="86"/>
    </row>
    <row r="92" spans="2:6" ht="15" x14ac:dyDescent="0.35">
      <c r="B92" s="85"/>
      <c r="C92" s="83">
        <v>0</v>
      </c>
      <c r="D92" s="70" t="s">
        <v>9</v>
      </c>
      <c r="E92" s="83">
        <f>IFERROR(IF((D92="Weekly"),(C92*52),IF((D92="Fortnightly"),(C92*26),IF((D92="Monthly"),(C92*12),IF((D92="Quarterly"),(C92*4),IF((D92="Annually"),(C92*1),""))))),0)</f>
        <v>0</v>
      </c>
      <c r="F92" s="86"/>
    </row>
    <row r="93" spans="2:6" ht="15" x14ac:dyDescent="0.35">
      <c r="B93" s="87" t="s">
        <v>100</v>
      </c>
      <c r="C93" s="88"/>
      <c r="D93" s="88"/>
      <c r="E93" s="89">
        <f>SUM(E90:E92)</f>
        <v>0</v>
      </c>
      <c r="F93" s="90"/>
    </row>
    <row r="94" spans="2:6" ht="15" x14ac:dyDescent="0.35">
      <c r="B94" s="99" t="s">
        <v>98</v>
      </c>
      <c r="C94" s="99"/>
      <c r="D94" s="99"/>
      <c r="E94" s="99"/>
      <c r="F94" s="99"/>
    </row>
    <row r="95" spans="2:6" ht="15" x14ac:dyDescent="0.35">
      <c r="B95" s="68" t="s">
        <v>104</v>
      </c>
      <c r="C95" s="91">
        <v>0</v>
      </c>
      <c r="D95" s="70" t="s">
        <v>9</v>
      </c>
      <c r="E95" s="69">
        <f>IFERROR(IF((D95="Weekly"),(C95*52),IF((D95="Fortnightly"),(C95*26),IF((D95="Monthly"),(C95*12),IF((D95="Quarterly"),(C95*4),IF((D95="Annually"),(C95*1),""))))),0)</f>
        <v>0</v>
      </c>
      <c r="F95" s="71" t="s">
        <v>101</v>
      </c>
    </row>
    <row r="96" spans="2:6" ht="15" x14ac:dyDescent="0.35">
      <c r="B96" s="82"/>
      <c r="C96" s="91">
        <v>0</v>
      </c>
      <c r="D96" s="92" t="s">
        <v>9</v>
      </c>
      <c r="E96" s="91">
        <f>IFERROR(IF((D96="Weekly"),(C96*52),IF((D96="Fortnightly"),(C96*26),IF((D96="Monthly"),(C96*12),IF((D96="Quarterly"),(C96*4),IF((D96="Annually"),(C96*1),""))))),0)</f>
        <v>0</v>
      </c>
      <c r="F96" s="84"/>
    </row>
    <row r="97" spans="2:6" ht="15" x14ac:dyDescent="0.35">
      <c r="B97" s="85"/>
      <c r="C97" s="91">
        <v>0</v>
      </c>
      <c r="D97" s="92" t="s">
        <v>9</v>
      </c>
      <c r="E97" s="91">
        <f>IFERROR(IF((D97="Weekly"),(C97*52),IF((D97="Fortnightly"),(C97*26),IF((D97="Monthly"),(C97*12),IF((D97="Quarterly"),(C97*4),IF((D97="Annually"),(C97*1),""))))),0)</f>
        <v>0</v>
      </c>
      <c r="F97" s="84"/>
    </row>
    <row r="98" spans="2:6" ht="15" x14ac:dyDescent="0.35">
      <c r="B98" s="85"/>
      <c r="C98" s="91">
        <v>0</v>
      </c>
      <c r="D98" s="92" t="s">
        <v>9</v>
      </c>
      <c r="E98" s="91">
        <f>IFERROR(IF((D98="Weekly"),(C98*52),IF((D98="Fortnightly"),(C98*26),IF((D98="Monthly"),(C98*12),IF((D98="Quarterly"),(C98*4),IF((D98="Annually"),(C98*1),""))))),0)</f>
        <v>0</v>
      </c>
      <c r="F98" s="84"/>
    </row>
    <row r="99" spans="2:6" ht="15" x14ac:dyDescent="0.35">
      <c r="B99" s="72" t="s">
        <v>99</v>
      </c>
      <c r="C99" s="73"/>
      <c r="D99" s="73"/>
      <c r="E99" s="74">
        <f>SUM(E95:E98)</f>
        <v>0</v>
      </c>
      <c r="F99" s="75"/>
    </row>
    <row r="100" spans="2:6" x14ac:dyDescent="0.2">
      <c r="B100" s="76"/>
      <c r="C100" s="76"/>
      <c r="D100" s="76"/>
      <c r="E100" s="93"/>
      <c r="F100" s="77"/>
    </row>
    <row r="101" spans="2:6" ht="15" x14ac:dyDescent="0.2">
      <c r="B101" s="76"/>
      <c r="C101" s="76"/>
      <c r="D101" s="78" t="s">
        <v>63</v>
      </c>
      <c r="E101" s="79">
        <f>E93-E99</f>
        <v>0</v>
      </c>
      <c r="F101" s="94"/>
    </row>
  </sheetData>
  <mergeCells count="18">
    <mergeCell ref="B6:F6"/>
    <mergeCell ref="B2:F2"/>
    <mergeCell ref="B4:F4"/>
    <mergeCell ref="B26:F26"/>
    <mergeCell ref="B65:F65"/>
    <mergeCell ref="B25:D25"/>
    <mergeCell ref="B61:D61"/>
    <mergeCell ref="B3:E3"/>
    <mergeCell ref="B36:D36"/>
    <mergeCell ref="B37:F37"/>
    <mergeCell ref="B62:F62"/>
    <mergeCell ref="B64:D64"/>
    <mergeCell ref="B79:F79"/>
    <mergeCell ref="B89:F89"/>
    <mergeCell ref="B94:F94"/>
    <mergeCell ref="B74:D74"/>
    <mergeCell ref="B73:D73"/>
    <mergeCell ref="C76:D76"/>
  </mergeCells>
  <dataValidations count="2">
    <dataValidation type="list" allowBlank="1" sqref="D80:D83 D7:D24 D63 D90:D93 D95:D98 D66:D72 D27:D36 D38:D60" xr:uid="{00000000-0002-0000-0000-000003000000}">
      <formula1>"Annually,Quarterly,Monthly,Fortnightly,Weekly"</formula1>
    </dataValidation>
    <dataValidation type="list" allowBlank="1" showInputMessage="1" showErrorMessage="1" sqref="C76:D76" xr:uid="{D34896D0-BA32-4679-A980-BD0D17B68301}">
      <formula1>"Annual Surplus (Shortfall),Monthly Surplus (Shortfall),Fortnightly Surplus (Shortfall),Weekly Surplus (Shortfall)"</formula1>
    </dataValidation>
  </dataValidation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1AE8B-5D5D-4FDC-A58C-8B651C7760B8}">
  <sheetPr>
    <outlinePr summaryBelow="0" summaryRight="0"/>
  </sheetPr>
  <dimension ref="B2:H100"/>
  <sheetViews>
    <sheetView topLeftCell="A25" zoomScale="115" zoomScaleNormal="115" workbookViewId="0">
      <selection activeCell="H50" sqref="H50"/>
    </sheetView>
  </sheetViews>
  <sheetFormatPr defaultColWidth="14.42578125" defaultRowHeight="12.75" x14ac:dyDescent="0.2"/>
  <cols>
    <col min="1" max="1" width="2.140625" style="1" customWidth="1"/>
    <col min="2" max="2" width="42.85546875" style="1" customWidth="1"/>
    <col min="3" max="3" width="16.42578125" style="1" customWidth="1"/>
    <col min="4" max="4" width="19.42578125" style="1" customWidth="1"/>
    <col min="5" max="5" width="26.5703125" style="1" customWidth="1"/>
    <col min="6" max="6" width="55.85546875" style="2" customWidth="1"/>
    <col min="7" max="16384" width="14.42578125" style="1"/>
  </cols>
  <sheetData>
    <row r="2" spans="2:8" ht="15.75" x14ac:dyDescent="0.25">
      <c r="B2" s="109" t="s">
        <v>0</v>
      </c>
      <c r="C2" s="110"/>
      <c r="D2" s="110"/>
      <c r="E2" s="110"/>
      <c r="F2" s="111"/>
    </row>
    <row r="3" spans="2:8" ht="31.5" x14ac:dyDescent="0.2">
      <c r="B3" s="119" t="s">
        <v>1</v>
      </c>
      <c r="C3" s="120"/>
      <c r="D3" s="120"/>
      <c r="E3" s="121"/>
      <c r="F3" s="28"/>
    </row>
    <row r="4" spans="2:8" ht="61.35" customHeight="1" x14ac:dyDescent="0.2">
      <c r="B4" s="112" t="s">
        <v>2</v>
      </c>
      <c r="C4" s="112"/>
      <c r="D4" s="112"/>
      <c r="E4" s="112"/>
      <c r="F4" s="112"/>
      <c r="H4" s="3"/>
    </row>
    <row r="5" spans="2:8" ht="15" x14ac:dyDescent="0.35">
      <c r="B5" s="22" t="s">
        <v>3</v>
      </c>
      <c r="C5" s="25" t="s">
        <v>4</v>
      </c>
      <c r="D5" s="25" t="s">
        <v>5</v>
      </c>
      <c r="E5" s="25" t="s">
        <v>6</v>
      </c>
      <c r="F5" s="26" t="s">
        <v>7</v>
      </c>
    </row>
    <row r="6" spans="2:8" ht="15" x14ac:dyDescent="0.35">
      <c r="B6" s="106" t="s">
        <v>8</v>
      </c>
      <c r="C6" s="107"/>
      <c r="D6" s="107"/>
      <c r="E6" s="107"/>
      <c r="F6" s="108"/>
    </row>
    <row r="7" spans="2:8" ht="15" x14ac:dyDescent="0.35">
      <c r="B7" s="4" t="s">
        <v>106</v>
      </c>
      <c r="C7" s="5">
        <v>0</v>
      </c>
      <c r="D7" s="6" t="s">
        <v>9</v>
      </c>
      <c r="E7" s="5">
        <f>IFERROR(IF((D7="Weekly"),(C7*52),IF((D7="Fortnightly"),(C7*26),IF((D7="Monthly"),(C7*12),IF((D7="Quarterly"),(C7*4),IF((D7="Annually"),(C7*1),""))))),0)</f>
        <v>0</v>
      </c>
      <c r="F7" s="7"/>
    </row>
    <row r="8" spans="2:8" ht="15" x14ac:dyDescent="0.35">
      <c r="B8" s="4" t="s">
        <v>10</v>
      </c>
      <c r="C8" s="5">
        <v>0</v>
      </c>
      <c r="D8" s="6" t="s">
        <v>9</v>
      </c>
      <c r="E8" s="5">
        <f t="shared" ref="E8:E24" si="0">IFERROR(IF((D8="Weekly"),(C8*52),IF((D8="Fortnightly"),(C8*26),IF((D8="Monthly"),(C8*12),IF((D8="Quarterly"),(C8*4),IF((D8="Annually"),(C8*1),""))))),0)</f>
        <v>0</v>
      </c>
      <c r="F8" s="7"/>
    </row>
    <row r="9" spans="2:8" ht="15" x14ac:dyDescent="0.35">
      <c r="B9" s="4" t="s">
        <v>11</v>
      </c>
      <c r="C9" s="5">
        <v>0</v>
      </c>
      <c r="D9" s="6" t="s">
        <v>9</v>
      </c>
      <c r="E9" s="5">
        <f t="shared" si="0"/>
        <v>0</v>
      </c>
      <c r="F9" s="7"/>
    </row>
    <row r="10" spans="2:8" ht="15" x14ac:dyDescent="0.35">
      <c r="B10" s="4" t="s">
        <v>12</v>
      </c>
      <c r="C10" s="5">
        <v>0</v>
      </c>
      <c r="D10" s="6" t="s">
        <v>9</v>
      </c>
      <c r="E10" s="5">
        <f t="shared" si="0"/>
        <v>0</v>
      </c>
      <c r="F10" s="7"/>
    </row>
    <row r="11" spans="2:8" ht="15" x14ac:dyDescent="0.35">
      <c r="B11" s="4" t="s">
        <v>13</v>
      </c>
      <c r="C11" s="5">
        <v>0</v>
      </c>
      <c r="D11" s="6" t="s">
        <v>9</v>
      </c>
      <c r="E11" s="5">
        <f t="shared" si="0"/>
        <v>0</v>
      </c>
      <c r="F11" s="7"/>
    </row>
    <row r="12" spans="2:8" ht="15" x14ac:dyDescent="0.35">
      <c r="B12" s="4" t="s">
        <v>14</v>
      </c>
      <c r="C12" s="5">
        <v>0</v>
      </c>
      <c r="D12" s="6" t="s">
        <v>9</v>
      </c>
      <c r="E12" s="5">
        <f t="shared" si="0"/>
        <v>0</v>
      </c>
      <c r="F12" s="7" t="s">
        <v>15</v>
      </c>
    </row>
    <row r="13" spans="2:8" ht="15" x14ac:dyDescent="0.35">
      <c r="B13" s="4" t="s">
        <v>16</v>
      </c>
      <c r="C13" s="5">
        <v>0</v>
      </c>
      <c r="D13" s="6" t="s">
        <v>9</v>
      </c>
      <c r="E13" s="5">
        <f t="shared" si="0"/>
        <v>0</v>
      </c>
      <c r="F13" s="7"/>
    </row>
    <row r="14" spans="2:8" ht="15" x14ac:dyDescent="0.35">
      <c r="B14" s="4" t="s">
        <v>17</v>
      </c>
      <c r="C14" s="5">
        <v>0</v>
      </c>
      <c r="D14" s="6" t="s">
        <v>9</v>
      </c>
      <c r="E14" s="5">
        <f>IFERROR(IF((D14="Weekly"),(C14*52),IF((D14="Fortnightly"),(C14*26),IF((D14="Monthly"),(C14*12),IF((D14="Quarterly"),(C14*4),IF((D14="Annually"),(C14*1),""))))),0)</f>
        <v>0</v>
      </c>
      <c r="F14" s="7" t="s">
        <v>15</v>
      </c>
    </row>
    <row r="15" spans="2:8" ht="15" x14ac:dyDescent="0.35">
      <c r="B15" s="4" t="s">
        <v>18</v>
      </c>
      <c r="C15" s="5">
        <v>0</v>
      </c>
      <c r="D15" s="6" t="s">
        <v>9</v>
      </c>
      <c r="E15" s="5">
        <f t="shared" si="0"/>
        <v>0</v>
      </c>
      <c r="F15" s="7"/>
    </row>
    <row r="16" spans="2:8" ht="15" x14ac:dyDescent="0.35">
      <c r="B16" s="18" t="s">
        <v>107</v>
      </c>
      <c r="C16" s="19">
        <v>0</v>
      </c>
      <c r="D16" s="20" t="s">
        <v>9</v>
      </c>
      <c r="E16" s="19">
        <f t="shared" si="0"/>
        <v>0</v>
      </c>
      <c r="F16" s="21"/>
    </row>
    <row r="17" spans="2:6" ht="15" x14ac:dyDescent="0.35">
      <c r="B17" s="18" t="s">
        <v>19</v>
      </c>
      <c r="C17" s="19">
        <v>0</v>
      </c>
      <c r="D17" s="20" t="s">
        <v>9</v>
      </c>
      <c r="E17" s="19">
        <f t="shared" si="0"/>
        <v>0</v>
      </c>
      <c r="F17" s="21"/>
    </row>
    <row r="18" spans="2:6" ht="15" x14ac:dyDescent="0.35">
      <c r="B18" s="18" t="s">
        <v>20</v>
      </c>
      <c r="C18" s="19">
        <v>0</v>
      </c>
      <c r="D18" s="20" t="s">
        <v>9</v>
      </c>
      <c r="E18" s="19">
        <f t="shared" si="0"/>
        <v>0</v>
      </c>
      <c r="F18" s="21"/>
    </row>
    <row r="19" spans="2:6" ht="15" x14ac:dyDescent="0.35">
      <c r="B19" s="18" t="s">
        <v>21</v>
      </c>
      <c r="C19" s="19">
        <v>0</v>
      </c>
      <c r="D19" s="20" t="s">
        <v>9</v>
      </c>
      <c r="E19" s="19">
        <f t="shared" si="0"/>
        <v>0</v>
      </c>
      <c r="F19" s="21"/>
    </row>
    <row r="20" spans="2:6" ht="15" x14ac:dyDescent="0.35">
      <c r="B20" s="18" t="s">
        <v>22</v>
      </c>
      <c r="C20" s="19">
        <v>0</v>
      </c>
      <c r="D20" s="20" t="s">
        <v>9</v>
      </c>
      <c r="E20" s="19">
        <f t="shared" si="0"/>
        <v>0</v>
      </c>
      <c r="F20" s="21"/>
    </row>
    <row r="21" spans="2:6" ht="15" x14ac:dyDescent="0.35">
      <c r="B21" s="18" t="s">
        <v>23</v>
      </c>
      <c r="C21" s="19">
        <v>0</v>
      </c>
      <c r="D21" s="20" t="s">
        <v>9</v>
      </c>
      <c r="E21" s="19">
        <f t="shared" si="0"/>
        <v>0</v>
      </c>
      <c r="F21" s="21" t="s">
        <v>15</v>
      </c>
    </row>
    <row r="22" spans="2:6" ht="15" x14ac:dyDescent="0.35">
      <c r="B22" s="18" t="s">
        <v>24</v>
      </c>
      <c r="C22" s="19">
        <v>0</v>
      </c>
      <c r="D22" s="20" t="s">
        <v>9</v>
      </c>
      <c r="E22" s="19">
        <f t="shared" si="0"/>
        <v>0</v>
      </c>
      <c r="F22" s="21"/>
    </row>
    <row r="23" spans="2:6" ht="15" x14ac:dyDescent="0.35">
      <c r="B23" s="18" t="s">
        <v>25</v>
      </c>
      <c r="C23" s="19">
        <v>0</v>
      </c>
      <c r="D23" s="20" t="s">
        <v>9</v>
      </c>
      <c r="E23" s="19">
        <f t="shared" si="0"/>
        <v>0</v>
      </c>
      <c r="F23" s="21" t="s">
        <v>15</v>
      </c>
    </row>
    <row r="24" spans="2:6" ht="15" x14ac:dyDescent="0.35">
      <c r="B24" s="18" t="s">
        <v>26</v>
      </c>
      <c r="C24" s="19">
        <v>0</v>
      </c>
      <c r="D24" s="20" t="s">
        <v>9</v>
      </c>
      <c r="E24" s="19">
        <f t="shared" si="0"/>
        <v>0</v>
      </c>
      <c r="F24" s="21"/>
    </row>
    <row r="25" spans="2:6" ht="16.350000000000001" customHeight="1" x14ac:dyDescent="0.35">
      <c r="B25" s="115" t="s">
        <v>27</v>
      </c>
      <c r="C25" s="116"/>
      <c r="D25" s="116"/>
      <c r="E25" s="27">
        <f>SUM(E7:E24)</f>
        <v>0</v>
      </c>
      <c r="F25" s="14"/>
    </row>
    <row r="26" spans="2:6" s="8" customFormat="1" ht="15" customHeight="1" x14ac:dyDescent="0.35">
      <c r="B26" s="113"/>
      <c r="C26" s="113"/>
      <c r="D26" s="113"/>
      <c r="E26" s="113"/>
      <c r="F26" s="113"/>
    </row>
    <row r="27" spans="2:6" ht="15" x14ac:dyDescent="0.35">
      <c r="B27" s="4" t="s">
        <v>28</v>
      </c>
      <c r="C27" s="9">
        <v>0</v>
      </c>
      <c r="D27" s="6" t="s">
        <v>29</v>
      </c>
      <c r="E27" s="9">
        <f>IFERROR(IF((D27="Weekly"),(C27*52),IF((D27="Fortnightly"),(C27*26),IF((D27="Monthly"),(C27*12),IF((D27="Quarterly"),(C27*4),IF((D27="Annually"),(C27*1),""))))),0)</f>
        <v>0</v>
      </c>
      <c r="F27" s="7"/>
    </row>
    <row r="28" spans="2:6" ht="15" x14ac:dyDescent="0.35">
      <c r="B28" s="4" t="s">
        <v>30</v>
      </c>
      <c r="C28" s="9">
        <v>0</v>
      </c>
      <c r="D28" s="6" t="s">
        <v>29</v>
      </c>
      <c r="E28" s="9">
        <f>IFERROR(IF((D28="Weekly"),(C28*52),IF((D28="Fortnightly"),(C28*26),IF((D28="Monthly"),(C28*12),IF((D28="Quarterly"),(C28*4),IF((D28="Annually"),(C28*1),""))))),0)</f>
        <v>0</v>
      </c>
      <c r="F28" s="7"/>
    </row>
    <row r="29" spans="2:6" ht="15" x14ac:dyDescent="0.35">
      <c r="B29" s="4" t="s">
        <v>31</v>
      </c>
      <c r="C29" s="9">
        <v>0</v>
      </c>
      <c r="D29" s="6" t="s">
        <v>29</v>
      </c>
      <c r="E29" s="9">
        <f t="shared" ref="E29:E59" si="1">IFERROR(IF((D29="Weekly"),(C29*52),IF((D29="Fortnightly"),(C29*26),IF((D29="Monthly"),(C29*12),IF((D29="Quarterly"),(C29*4),IF((D29="Annually"),(C29*1),""))))),0)</f>
        <v>0</v>
      </c>
      <c r="F29" s="7"/>
    </row>
    <row r="30" spans="2:6" ht="15" x14ac:dyDescent="0.35">
      <c r="B30" s="4" t="s">
        <v>32</v>
      </c>
      <c r="C30" s="9">
        <v>0</v>
      </c>
      <c r="D30" s="6" t="s">
        <v>29</v>
      </c>
      <c r="E30" s="9">
        <f t="shared" ref="E30:E35" si="2">IFERROR(IF((D30="Weekly"),(C30*52),IF((D30="Fortnightly"),(C30*26),IF((D30="Monthly"),(C30*12),IF((D30="Quarterly"),(C30*4),IF((D30="Annually"),(C30*1),""))))),0)</f>
        <v>0</v>
      </c>
      <c r="F30" s="7"/>
    </row>
    <row r="31" spans="2:6" ht="15" x14ac:dyDescent="0.35">
      <c r="B31" s="4" t="s">
        <v>33</v>
      </c>
      <c r="C31" s="9">
        <v>0</v>
      </c>
      <c r="D31" s="6" t="s">
        <v>29</v>
      </c>
      <c r="E31" s="9">
        <f t="shared" si="2"/>
        <v>0</v>
      </c>
      <c r="F31" s="7"/>
    </row>
    <row r="32" spans="2:6" ht="15" x14ac:dyDescent="0.35">
      <c r="B32" s="4" t="s">
        <v>87</v>
      </c>
      <c r="C32" s="9">
        <v>0</v>
      </c>
      <c r="D32" s="6" t="s">
        <v>29</v>
      </c>
      <c r="E32" s="9">
        <f t="shared" si="2"/>
        <v>0</v>
      </c>
      <c r="F32" s="10"/>
    </row>
    <row r="33" spans="2:6" ht="15" x14ac:dyDescent="0.35">
      <c r="B33" s="4" t="s">
        <v>35</v>
      </c>
      <c r="C33" s="9">
        <v>0</v>
      </c>
      <c r="D33" s="6" t="s">
        <v>29</v>
      </c>
      <c r="E33" s="9">
        <f t="shared" si="2"/>
        <v>0</v>
      </c>
      <c r="F33" s="7"/>
    </row>
    <row r="34" spans="2:6" ht="15" x14ac:dyDescent="0.35">
      <c r="B34" s="4" t="s">
        <v>88</v>
      </c>
      <c r="C34" s="9">
        <v>0</v>
      </c>
      <c r="D34" s="6" t="s">
        <v>29</v>
      </c>
      <c r="E34" s="9">
        <f t="shared" si="2"/>
        <v>0</v>
      </c>
      <c r="F34" s="7"/>
    </row>
    <row r="35" spans="2:6" ht="15" x14ac:dyDescent="0.35">
      <c r="B35" s="4" t="s">
        <v>37</v>
      </c>
      <c r="C35" s="9">
        <v>0</v>
      </c>
      <c r="D35" s="6" t="s">
        <v>29</v>
      </c>
      <c r="E35" s="9">
        <f t="shared" si="2"/>
        <v>0</v>
      </c>
      <c r="F35" s="11"/>
    </row>
    <row r="36" spans="2:6" s="12" customFormat="1" ht="15.6" customHeight="1" x14ac:dyDescent="0.35">
      <c r="B36" s="117" t="s">
        <v>38</v>
      </c>
      <c r="C36" s="118"/>
      <c r="D36" s="118"/>
      <c r="E36" s="15">
        <f>SUM(E27:E35)</f>
        <v>0</v>
      </c>
      <c r="F36" s="96" t="e">
        <f>E36/E73</f>
        <v>#DIV/0!</v>
      </c>
    </row>
    <row r="37" spans="2:6" s="8" customFormat="1" ht="15" customHeight="1" x14ac:dyDescent="0.35">
      <c r="B37" s="122"/>
      <c r="C37" s="123"/>
      <c r="D37" s="123"/>
      <c r="E37" s="123"/>
      <c r="F37" s="124"/>
    </row>
    <row r="38" spans="2:6" ht="15" x14ac:dyDescent="0.35">
      <c r="B38" s="4" t="s">
        <v>39</v>
      </c>
      <c r="C38" s="9">
        <v>0</v>
      </c>
      <c r="D38" s="6" t="s">
        <v>29</v>
      </c>
      <c r="E38" s="9">
        <f>IFERROR(IF((D38="Weekly"),(C38*52),IF((D38="Fortnightly"),(C38*26),IF((D38="Monthly"),(C38*12),IF((D38="Quarterly"),(C38*4),IF((D38="Annually"),(C38*1),""))))),0)</f>
        <v>0</v>
      </c>
      <c r="F38" s="16"/>
    </row>
    <row r="39" spans="2:6" ht="15" x14ac:dyDescent="0.35">
      <c r="B39" s="4" t="s">
        <v>36</v>
      </c>
      <c r="C39" s="9">
        <v>0</v>
      </c>
      <c r="D39" s="6" t="s">
        <v>29</v>
      </c>
      <c r="E39" s="9">
        <f>IFERROR(IF((D39="Weekly"),(C39*52),IF((D39="Fortnightly"),(C39*26),IF((D39="Monthly"),(C39*12),IF((D39="Quarterly"),(C39*4),IF((D39="Annually"),(C39*1),""))))),0)</f>
        <v>0</v>
      </c>
      <c r="F39" s="7"/>
    </row>
    <row r="40" spans="2:6" ht="15" x14ac:dyDescent="0.35">
      <c r="B40" s="4" t="s">
        <v>40</v>
      </c>
      <c r="C40" s="9">
        <v>0</v>
      </c>
      <c r="D40" s="6" t="s">
        <v>29</v>
      </c>
      <c r="E40" s="9">
        <f>IFERROR(IF((D40="Weekly"),(C40*52),IF((D40="Fortnightly"),(C40*26),IF((D40="Monthly"),(C40*12),IF((D40="Quarterly"),(C40*4),IF((D40="Annually"),(C40*1),""))))),0)</f>
        <v>0</v>
      </c>
      <c r="F40" s="7"/>
    </row>
    <row r="41" spans="2:6" ht="15" x14ac:dyDescent="0.35">
      <c r="B41" s="4" t="s">
        <v>41</v>
      </c>
      <c r="C41" s="9">
        <v>0</v>
      </c>
      <c r="D41" s="6" t="s">
        <v>29</v>
      </c>
      <c r="E41" s="9">
        <f>IFERROR(IF((D41="Weekly"),(C41*52),IF((D41="Fortnightly"),(C41*26),IF((D41="Monthly"),(C41*12),IF((D41="Quarterly"),(C41*4),IF((D41="Annually"),(C41*1),""))))),0)</f>
        <v>0</v>
      </c>
      <c r="F41" s="7"/>
    </row>
    <row r="42" spans="2:6" ht="15" customHeight="1" x14ac:dyDescent="0.35">
      <c r="B42" s="4" t="s">
        <v>42</v>
      </c>
      <c r="C42" s="9">
        <v>0</v>
      </c>
      <c r="D42" s="6" t="s">
        <v>29</v>
      </c>
      <c r="E42" s="9">
        <f>IFERROR(IF((D42="Weekly"),(C42*52),IF((D42="Fortnightly"),(C42*26),IF((D42="Monthly"),(C42*12),IF((D42="Quarterly"),(C42*4),IF((D42="Annually"),(C42*1),""))))),0)</f>
        <v>0</v>
      </c>
      <c r="F42" s="7"/>
    </row>
    <row r="43" spans="2:6" ht="15" x14ac:dyDescent="0.35">
      <c r="B43" s="4" t="s">
        <v>43</v>
      </c>
      <c r="C43" s="9">
        <v>0</v>
      </c>
      <c r="D43" s="6" t="s">
        <v>29</v>
      </c>
      <c r="E43" s="9">
        <f t="shared" ref="E43" si="3">IFERROR(IF((D43="Weekly"),(C43*52),IF((D43="Fortnightly"),(C43*26),IF((D43="Monthly"),(C43*12),IF((D43="Quarterly"),(C43*4),IF((D43="Annually"),(C43*1),""))))),0)</f>
        <v>0</v>
      </c>
      <c r="F43" s="7"/>
    </row>
    <row r="44" spans="2:6" ht="15" x14ac:dyDescent="0.35">
      <c r="B44" s="4" t="s">
        <v>44</v>
      </c>
      <c r="C44" s="9">
        <v>0</v>
      </c>
      <c r="D44" s="6" t="s">
        <v>29</v>
      </c>
      <c r="E44" s="9">
        <f t="shared" si="1"/>
        <v>0</v>
      </c>
      <c r="F44" s="7"/>
    </row>
    <row r="45" spans="2:6" ht="15" x14ac:dyDescent="0.35">
      <c r="B45" s="4" t="s">
        <v>45</v>
      </c>
      <c r="C45" s="9">
        <v>0</v>
      </c>
      <c r="D45" s="6" t="s">
        <v>29</v>
      </c>
      <c r="E45" s="9">
        <f t="shared" si="1"/>
        <v>0</v>
      </c>
      <c r="F45" s="7"/>
    </row>
    <row r="46" spans="2:6" ht="15" x14ac:dyDescent="0.35">
      <c r="B46" s="4" t="s">
        <v>46</v>
      </c>
      <c r="C46" s="9">
        <v>0</v>
      </c>
      <c r="D46" s="6" t="s">
        <v>29</v>
      </c>
      <c r="E46" s="9">
        <f t="shared" si="1"/>
        <v>0</v>
      </c>
      <c r="F46" s="7"/>
    </row>
    <row r="47" spans="2:6" ht="15" x14ac:dyDescent="0.35">
      <c r="B47" s="4" t="s">
        <v>47</v>
      </c>
      <c r="C47" s="9">
        <v>0</v>
      </c>
      <c r="D47" s="6" t="s">
        <v>29</v>
      </c>
      <c r="E47" s="9">
        <f t="shared" si="1"/>
        <v>0</v>
      </c>
      <c r="F47" s="7"/>
    </row>
    <row r="48" spans="2:6" ht="15" x14ac:dyDescent="0.35">
      <c r="B48" s="4" t="s">
        <v>89</v>
      </c>
      <c r="C48" s="9">
        <v>0</v>
      </c>
      <c r="D48" s="6" t="s">
        <v>29</v>
      </c>
      <c r="E48" s="9">
        <f t="shared" si="1"/>
        <v>0</v>
      </c>
      <c r="F48" s="7"/>
    </row>
    <row r="49" spans="2:6" ht="15" x14ac:dyDescent="0.35">
      <c r="B49" s="4" t="s">
        <v>90</v>
      </c>
      <c r="C49" s="9">
        <v>0</v>
      </c>
      <c r="D49" s="6" t="s">
        <v>29</v>
      </c>
      <c r="E49" s="9">
        <f t="shared" si="1"/>
        <v>0</v>
      </c>
      <c r="F49" s="7"/>
    </row>
    <row r="50" spans="2:6" ht="15" x14ac:dyDescent="0.35">
      <c r="B50" s="4" t="s">
        <v>48</v>
      </c>
      <c r="C50" s="9">
        <v>0</v>
      </c>
      <c r="D50" s="6" t="s">
        <v>29</v>
      </c>
      <c r="E50" s="9">
        <f t="shared" si="1"/>
        <v>0</v>
      </c>
      <c r="F50" s="7"/>
    </row>
    <row r="51" spans="2:6" ht="15" x14ac:dyDescent="0.35">
      <c r="B51" s="4" t="s">
        <v>49</v>
      </c>
      <c r="C51" s="9">
        <v>0</v>
      </c>
      <c r="D51" s="6" t="s">
        <v>29</v>
      </c>
      <c r="E51" s="9">
        <f t="shared" si="1"/>
        <v>0</v>
      </c>
      <c r="F51" s="7"/>
    </row>
    <row r="52" spans="2:6" ht="15" x14ac:dyDescent="0.35">
      <c r="B52" s="4" t="s">
        <v>50</v>
      </c>
      <c r="C52" s="9">
        <v>0</v>
      </c>
      <c r="D52" s="6" t="s">
        <v>29</v>
      </c>
      <c r="E52" s="9">
        <f t="shared" si="1"/>
        <v>0</v>
      </c>
      <c r="F52" s="7"/>
    </row>
    <row r="53" spans="2:6" ht="15" x14ac:dyDescent="0.35">
      <c r="B53" s="4" t="s">
        <v>51</v>
      </c>
      <c r="C53" s="9">
        <v>0</v>
      </c>
      <c r="D53" s="6" t="s">
        <v>29</v>
      </c>
      <c r="E53" s="9">
        <f t="shared" si="1"/>
        <v>0</v>
      </c>
      <c r="F53" s="7"/>
    </row>
    <row r="54" spans="2:6" ht="15" x14ac:dyDescent="0.35">
      <c r="B54" s="4" t="s">
        <v>52</v>
      </c>
      <c r="C54" s="9">
        <v>0</v>
      </c>
      <c r="D54" s="6" t="s">
        <v>29</v>
      </c>
      <c r="E54" s="9">
        <f t="shared" si="1"/>
        <v>0</v>
      </c>
      <c r="F54" s="7"/>
    </row>
    <row r="55" spans="2:6" ht="15" x14ac:dyDescent="0.35">
      <c r="B55" s="4" t="s">
        <v>91</v>
      </c>
      <c r="C55" s="9">
        <v>0</v>
      </c>
      <c r="D55" s="6" t="s">
        <v>29</v>
      </c>
      <c r="E55" s="9">
        <f t="shared" si="1"/>
        <v>0</v>
      </c>
      <c r="F55" s="7"/>
    </row>
    <row r="56" spans="2:6" ht="15" x14ac:dyDescent="0.35">
      <c r="B56" s="4" t="s">
        <v>53</v>
      </c>
      <c r="C56" s="9">
        <v>0</v>
      </c>
      <c r="D56" s="6" t="s">
        <v>29</v>
      </c>
      <c r="E56" s="9">
        <f t="shared" si="1"/>
        <v>0</v>
      </c>
      <c r="F56" s="7"/>
    </row>
    <row r="57" spans="2:6" ht="15" x14ac:dyDescent="0.35">
      <c r="B57" s="4" t="s">
        <v>54</v>
      </c>
      <c r="C57" s="9">
        <v>0</v>
      </c>
      <c r="D57" s="6" t="s">
        <v>29</v>
      </c>
      <c r="E57" s="9">
        <f t="shared" si="1"/>
        <v>0</v>
      </c>
      <c r="F57" s="7"/>
    </row>
    <row r="58" spans="2:6" ht="15" x14ac:dyDescent="0.35">
      <c r="B58" s="63" t="s">
        <v>55</v>
      </c>
      <c r="C58" s="9">
        <v>0</v>
      </c>
      <c r="D58" s="6" t="s">
        <v>29</v>
      </c>
      <c r="E58" s="9">
        <f t="shared" si="1"/>
        <v>0</v>
      </c>
      <c r="F58" s="7"/>
    </row>
    <row r="59" spans="2:6" ht="15" x14ac:dyDescent="0.35">
      <c r="B59" s="4"/>
      <c r="C59" s="9">
        <v>0</v>
      </c>
      <c r="D59" s="6" t="s">
        <v>29</v>
      </c>
      <c r="E59" s="9">
        <f t="shared" si="1"/>
        <v>0</v>
      </c>
      <c r="F59" s="7"/>
    </row>
    <row r="60" spans="2:6" s="12" customFormat="1" ht="15" x14ac:dyDescent="0.35">
      <c r="B60" s="117" t="s">
        <v>56</v>
      </c>
      <c r="C60" s="118"/>
      <c r="D60" s="118"/>
      <c r="E60" s="15">
        <f>SUM(E38:E59)</f>
        <v>0</v>
      </c>
      <c r="F60" s="96" t="e">
        <f>E60/E73</f>
        <v>#DIV/0!</v>
      </c>
    </row>
    <row r="61" spans="2:6" ht="15" x14ac:dyDescent="0.35">
      <c r="B61" s="114"/>
      <c r="C61" s="114"/>
      <c r="D61" s="114"/>
      <c r="E61" s="114"/>
      <c r="F61" s="114"/>
    </row>
    <row r="62" spans="2:6" s="12" customFormat="1" ht="15" x14ac:dyDescent="0.35">
      <c r="B62" s="4" t="s">
        <v>59</v>
      </c>
      <c r="C62" s="9">
        <v>0</v>
      </c>
      <c r="D62" s="6" t="s">
        <v>29</v>
      </c>
      <c r="E62" s="9">
        <f t="shared" ref="E62" si="4">IFERROR(IF((D62="Weekly"),(C62*52),IF((D62="Fortnightly"),(C62*26),IF((D62="Monthly"),(C62*12),IF((D62="Quarterly"),(C62*4),IF((D62="Annually"),(C62*1),""))))),0)</f>
        <v>0</v>
      </c>
      <c r="F62" s="7"/>
    </row>
    <row r="63" spans="2:6" s="12" customFormat="1" ht="15" customHeight="1" x14ac:dyDescent="0.35">
      <c r="B63" s="117" t="s">
        <v>96</v>
      </c>
      <c r="C63" s="118"/>
      <c r="D63" s="118"/>
      <c r="E63" s="64">
        <f>E62</f>
        <v>0</v>
      </c>
      <c r="F63" s="97" t="e">
        <f>E63/E73</f>
        <v>#DIV/0!</v>
      </c>
    </row>
    <row r="64" spans="2:6" ht="15" x14ac:dyDescent="0.35">
      <c r="B64" s="114"/>
      <c r="C64" s="114"/>
      <c r="D64" s="114"/>
      <c r="E64" s="114"/>
      <c r="F64" s="114"/>
    </row>
    <row r="65" spans="2:6" ht="15" x14ac:dyDescent="0.35">
      <c r="B65" s="4" t="s">
        <v>57</v>
      </c>
      <c r="C65" s="9">
        <v>0</v>
      </c>
      <c r="D65" s="6" t="s">
        <v>29</v>
      </c>
      <c r="E65" s="9">
        <f t="shared" ref="E65:E71" si="5">IFERROR(IF((D65="Weekly"),(C65*52),IF((D65="Fortnightly"),(C65*26),IF((D65="Monthly"),(C65*12),IF((D65="Quarterly"),(C65*4),IF((D65="Annually"),(C65*1),""))))),0)</f>
        <v>0</v>
      </c>
      <c r="F65" s="7"/>
    </row>
    <row r="66" spans="2:6" ht="15" x14ac:dyDescent="0.35">
      <c r="B66" s="4" t="s">
        <v>58</v>
      </c>
      <c r="C66" s="9">
        <v>0</v>
      </c>
      <c r="D66" s="6" t="s">
        <v>29</v>
      </c>
      <c r="E66" s="9">
        <f t="shared" si="5"/>
        <v>0</v>
      </c>
      <c r="F66" s="7"/>
    </row>
    <row r="67" spans="2:6" ht="15" x14ac:dyDescent="0.35">
      <c r="B67" s="4" t="s">
        <v>60</v>
      </c>
      <c r="C67" s="9">
        <v>0</v>
      </c>
      <c r="D67" s="6" t="s">
        <v>29</v>
      </c>
      <c r="E67" s="9">
        <f t="shared" si="5"/>
        <v>0</v>
      </c>
      <c r="F67" s="7"/>
    </row>
    <row r="68" spans="2:6" ht="15" x14ac:dyDescent="0.35">
      <c r="B68" s="4" t="s">
        <v>92</v>
      </c>
      <c r="C68" s="9">
        <v>0</v>
      </c>
      <c r="D68" s="6" t="s">
        <v>29</v>
      </c>
      <c r="E68" s="9">
        <f t="shared" si="5"/>
        <v>0</v>
      </c>
      <c r="F68" s="7"/>
    </row>
    <row r="69" spans="2:6" ht="15" x14ac:dyDescent="0.35">
      <c r="B69" s="4" t="s">
        <v>93</v>
      </c>
      <c r="C69" s="9">
        <v>0</v>
      </c>
      <c r="D69" s="6" t="s">
        <v>29</v>
      </c>
      <c r="E69" s="9">
        <f t="shared" si="5"/>
        <v>0</v>
      </c>
      <c r="F69" s="7"/>
    </row>
    <row r="70" spans="2:6" ht="15" x14ac:dyDescent="0.35">
      <c r="B70" s="4" t="s">
        <v>94</v>
      </c>
      <c r="C70" s="9">
        <v>0</v>
      </c>
      <c r="D70" s="6" t="s">
        <v>29</v>
      </c>
      <c r="E70" s="9">
        <f t="shared" si="5"/>
        <v>0</v>
      </c>
      <c r="F70" s="7"/>
    </row>
    <row r="71" spans="2:6" ht="15" x14ac:dyDescent="0.35">
      <c r="B71" s="4" t="s">
        <v>95</v>
      </c>
      <c r="C71" s="9">
        <v>0</v>
      </c>
      <c r="D71" s="6" t="s">
        <v>29</v>
      </c>
      <c r="E71" s="9">
        <f t="shared" si="5"/>
        <v>0</v>
      </c>
      <c r="F71" s="7"/>
    </row>
    <row r="72" spans="2:6" ht="15.6" customHeight="1" x14ac:dyDescent="0.35">
      <c r="B72" s="102" t="s">
        <v>61</v>
      </c>
      <c r="C72" s="103"/>
      <c r="D72" s="103"/>
      <c r="E72" s="17">
        <f>SUM(E65:E71)</f>
        <v>0</v>
      </c>
      <c r="F72" s="95" t="e">
        <f>E72/E73</f>
        <v>#DIV/0!</v>
      </c>
    </row>
    <row r="73" spans="2:6" ht="15.6" customHeight="1" x14ac:dyDescent="0.35">
      <c r="B73" s="100" t="s">
        <v>62</v>
      </c>
      <c r="C73" s="101"/>
      <c r="D73" s="101"/>
      <c r="E73" s="23">
        <f>E72+E60+E63+E36</f>
        <v>0</v>
      </c>
      <c r="F73" s="24"/>
    </row>
    <row r="74" spans="2:6" ht="13.5" thickBot="1" x14ac:dyDescent="0.25"/>
    <row r="75" spans="2:6" ht="15.75" thickBot="1" x14ac:dyDescent="0.25">
      <c r="C75" s="104" t="s">
        <v>105</v>
      </c>
      <c r="D75" s="105"/>
      <c r="E75" s="13">
        <f>IF(C75="Annual Surplus (Shortfall)",E25-E73,IF(C75="Monthly Surplus (Shortfall)",(E25-E73)/12,IF(C75="Fortnightly Surplus (Shortfall)",(E25-E73)/26,(E25-E73)/52)))</f>
        <v>0</v>
      </c>
    </row>
    <row r="77" spans="2:6" ht="15" x14ac:dyDescent="0.35">
      <c r="B77" s="65" t="s">
        <v>97</v>
      </c>
      <c r="C77" s="66"/>
      <c r="D77" s="66"/>
      <c r="E77" s="66"/>
      <c r="F77" s="67"/>
    </row>
    <row r="78" spans="2:6" ht="15" x14ac:dyDescent="0.35">
      <c r="B78" s="99" t="s">
        <v>98</v>
      </c>
      <c r="C78" s="99"/>
      <c r="D78" s="99"/>
      <c r="E78" s="99"/>
      <c r="F78" s="99"/>
    </row>
    <row r="79" spans="2:6" ht="15" x14ac:dyDescent="0.35">
      <c r="B79" s="68" t="s">
        <v>28</v>
      </c>
      <c r="C79" s="69">
        <v>0</v>
      </c>
      <c r="D79" s="70" t="s">
        <v>9</v>
      </c>
      <c r="E79" s="69">
        <f>IFERROR(IF((D79="Weekly"),(C79*52),IF((D79="Fortnightly"),(C79*26),IF((D79="Monthly"),(C79*12),IF((D79="Quarterly"),(C79*4),IF((D79="Annually"),(C79*1),""))))),0)</f>
        <v>0</v>
      </c>
      <c r="F79" s="71"/>
    </row>
    <row r="80" spans="2:6" ht="15" x14ac:dyDescent="0.35">
      <c r="B80" s="68" t="s">
        <v>34</v>
      </c>
      <c r="C80" s="69">
        <v>0</v>
      </c>
      <c r="D80" s="70" t="s">
        <v>9</v>
      </c>
      <c r="E80" s="69">
        <f>IFERROR(IF((D80="Weekly"),(C80*52),IF((D80="Fortnightly"),(C80*26),IF((D80="Monthly"),(C80*12),IF((D80="Quarterly"),(C80*4),IF((D80="Annually"),(C80*1),""))))),0)</f>
        <v>0</v>
      </c>
      <c r="F80" s="71"/>
    </row>
    <row r="81" spans="2:6" ht="15" x14ac:dyDescent="0.35">
      <c r="B81" s="68" t="s">
        <v>35</v>
      </c>
      <c r="C81" s="69">
        <v>0</v>
      </c>
      <c r="D81" s="70" t="s">
        <v>9</v>
      </c>
      <c r="E81" s="69">
        <f>IFERROR(IF((D81="Weekly"),(C81*52),IF((D81="Fortnightly"),(C81*26),IF((D81="Monthly"),(C81*12),IF((D81="Quarterly"),(C81*4),IF((D81="Annually"),(C81*1),""))))),0)</f>
        <v>0</v>
      </c>
      <c r="F81" s="71"/>
    </row>
    <row r="82" spans="2:6" ht="15" x14ac:dyDescent="0.35">
      <c r="B82" s="68" t="s">
        <v>51</v>
      </c>
      <c r="C82" s="69">
        <v>0</v>
      </c>
      <c r="D82" s="70" t="s">
        <v>9</v>
      </c>
      <c r="E82" s="69">
        <f>IFERROR(IF((D82="Weekly"),(C82*52),IF((D82="Fortnightly"),(C82*26),IF((D82="Monthly"),(C82*12),IF((D82="Quarterly"),(C82*4),IF((D82="Annually"),(C82*1),""))))),0)</f>
        <v>0</v>
      </c>
      <c r="F82" s="71"/>
    </row>
    <row r="83" spans="2:6" ht="15" x14ac:dyDescent="0.35">
      <c r="B83" s="72" t="s">
        <v>99</v>
      </c>
      <c r="C83" s="73"/>
      <c r="D83" s="73"/>
      <c r="E83" s="74">
        <f>SUM(E79:E82)</f>
        <v>0</v>
      </c>
      <c r="F83" s="75"/>
    </row>
    <row r="84" spans="2:6" x14ac:dyDescent="0.2">
      <c r="B84" s="76"/>
      <c r="C84" s="76"/>
      <c r="D84" s="76"/>
      <c r="E84" s="76"/>
      <c r="F84" s="77"/>
    </row>
    <row r="85" spans="2:6" ht="15" x14ac:dyDescent="0.2">
      <c r="B85" s="76"/>
      <c r="C85" s="76"/>
      <c r="D85" s="78" t="s">
        <v>63</v>
      </c>
      <c r="E85" s="79">
        <f>-E83</f>
        <v>0</v>
      </c>
      <c r="F85" s="80"/>
    </row>
    <row r="86" spans="2:6" x14ac:dyDescent="0.2">
      <c r="B86" s="81" t="e">
        <f>"Your Cashflow Plan suggests a shortfall of "&amp;TEXT(-#REF!/12,"$#,##0")&amp;" per month in your cash flow. 
Could you please review each item and adjust money allocation to get a surplus?"</f>
        <v>#REF!</v>
      </c>
      <c r="C86" s="76"/>
      <c r="D86" s="76"/>
      <c r="E86" s="76"/>
      <c r="F86" s="77"/>
    </row>
    <row r="87" spans="2:6" ht="15" x14ac:dyDescent="0.35">
      <c r="B87" s="65" t="s">
        <v>102</v>
      </c>
      <c r="C87" s="66"/>
      <c r="D87" s="66"/>
      <c r="E87" s="66"/>
      <c r="F87" s="67"/>
    </row>
    <row r="88" spans="2:6" ht="15" x14ac:dyDescent="0.35">
      <c r="B88" s="99" t="s">
        <v>8</v>
      </c>
      <c r="C88" s="99"/>
      <c r="D88" s="99"/>
      <c r="E88" s="99"/>
      <c r="F88" s="99"/>
    </row>
    <row r="89" spans="2:6" ht="15" x14ac:dyDescent="0.35">
      <c r="B89" s="82" t="s">
        <v>103</v>
      </c>
      <c r="C89" s="83">
        <v>0</v>
      </c>
      <c r="D89" s="70" t="s">
        <v>9</v>
      </c>
      <c r="E89" s="83">
        <f>IFERROR(IF((D89="Weekly"),(C89*52),IF((D89="Fortnightly"),(C89*26),IF((D89="Monthly"),(C89*12),IF((D89="Quarterly"),(C89*4),IF((D89="Annually"),(C89*1),""))))),0)</f>
        <v>0</v>
      </c>
      <c r="F89" s="84"/>
    </row>
    <row r="90" spans="2:6" ht="15" x14ac:dyDescent="0.35">
      <c r="B90" s="85"/>
      <c r="C90" s="83">
        <v>0</v>
      </c>
      <c r="D90" s="70" t="s">
        <v>9</v>
      </c>
      <c r="E90" s="83">
        <f>IFERROR(IF((D90="Weekly"),(C90*52),IF((D90="Fortnightly"),(C90*26),IF((D90="Monthly"),(C90*12),IF((D90="Quarterly"),(C90*4),IF((D90="Annually"),(C90*1),""))))),0)</f>
        <v>0</v>
      </c>
      <c r="F90" s="86"/>
    </row>
    <row r="91" spans="2:6" ht="15" x14ac:dyDescent="0.35">
      <c r="B91" s="85"/>
      <c r="C91" s="83">
        <v>0</v>
      </c>
      <c r="D91" s="70" t="s">
        <v>9</v>
      </c>
      <c r="E91" s="83">
        <f>IFERROR(IF((D91="Weekly"),(C91*52),IF((D91="Fortnightly"),(C91*26),IF((D91="Monthly"),(C91*12),IF((D91="Quarterly"),(C91*4),IF((D91="Annually"),(C91*1),""))))),0)</f>
        <v>0</v>
      </c>
      <c r="F91" s="86"/>
    </row>
    <row r="92" spans="2:6" ht="15" x14ac:dyDescent="0.35">
      <c r="B92" s="87" t="s">
        <v>100</v>
      </c>
      <c r="C92" s="88"/>
      <c r="D92" s="88"/>
      <c r="E92" s="89">
        <f>SUM(E89:E91)</f>
        <v>0</v>
      </c>
      <c r="F92" s="90"/>
    </row>
    <row r="93" spans="2:6" ht="15" x14ac:dyDescent="0.35">
      <c r="B93" s="99" t="s">
        <v>98</v>
      </c>
      <c r="C93" s="99"/>
      <c r="D93" s="99"/>
      <c r="E93" s="99"/>
      <c r="F93" s="99"/>
    </row>
    <row r="94" spans="2:6" ht="15" x14ac:dyDescent="0.35">
      <c r="B94" s="68" t="s">
        <v>104</v>
      </c>
      <c r="C94" s="91">
        <v>0</v>
      </c>
      <c r="D94" s="70" t="s">
        <v>9</v>
      </c>
      <c r="E94" s="69">
        <f>IFERROR(IF((D94="Weekly"),(C94*52),IF((D94="Fortnightly"),(C94*26),IF((D94="Monthly"),(C94*12),IF((D94="Quarterly"),(C94*4),IF((D94="Annually"),(C94*1),""))))),0)</f>
        <v>0</v>
      </c>
      <c r="F94" s="71" t="s">
        <v>101</v>
      </c>
    </row>
    <row r="95" spans="2:6" ht="15" x14ac:dyDescent="0.35">
      <c r="B95" s="82"/>
      <c r="C95" s="91">
        <v>0</v>
      </c>
      <c r="D95" s="92" t="s">
        <v>9</v>
      </c>
      <c r="E95" s="91">
        <f>IFERROR(IF((D95="Weekly"),(C95*52),IF((D95="Fortnightly"),(C95*26),IF((D95="Monthly"),(C95*12),IF((D95="Quarterly"),(C95*4),IF((D95="Annually"),(C95*1),""))))),0)</f>
        <v>0</v>
      </c>
      <c r="F95" s="84"/>
    </row>
    <row r="96" spans="2:6" ht="15" x14ac:dyDescent="0.35">
      <c r="B96" s="85"/>
      <c r="C96" s="91">
        <v>0</v>
      </c>
      <c r="D96" s="92" t="s">
        <v>9</v>
      </c>
      <c r="E96" s="91">
        <f>IFERROR(IF((D96="Weekly"),(C96*52),IF((D96="Fortnightly"),(C96*26),IF((D96="Monthly"),(C96*12),IF((D96="Quarterly"),(C96*4),IF((D96="Annually"),(C96*1),""))))),0)</f>
        <v>0</v>
      </c>
      <c r="F96" s="84"/>
    </row>
    <row r="97" spans="2:6" ht="15" x14ac:dyDescent="0.35">
      <c r="B97" s="85"/>
      <c r="C97" s="91">
        <v>0</v>
      </c>
      <c r="D97" s="92" t="s">
        <v>9</v>
      </c>
      <c r="E97" s="91">
        <f>IFERROR(IF((D97="Weekly"),(C97*52),IF((D97="Fortnightly"),(C97*26),IF((D97="Monthly"),(C97*12),IF((D97="Quarterly"),(C97*4),IF((D97="Annually"),(C97*1),""))))),0)</f>
        <v>0</v>
      </c>
      <c r="F97" s="84"/>
    </row>
    <row r="98" spans="2:6" ht="15" x14ac:dyDescent="0.35">
      <c r="B98" s="72" t="s">
        <v>99</v>
      </c>
      <c r="C98" s="73"/>
      <c r="D98" s="73"/>
      <c r="E98" s="74">
        <f>SUM(E94:E97)</f>
        <v>0</v>
      </c>
      <c r="F98" s="75"/>
    </row>
    <row r="99" spans="2:6" x14ac:dyDescent="0.2">
      <c r="B99" s="76"/>
      <c r="C99" s="76"/>
      <c r="D99" s="76"/>
      <c r="E99" s="93"/>
      <c r="F99" s="77"/>
    </row>
    <row r="100" spans="2:6" ht="15" x14ac:dyDescent="0.2">
      <c r="B100" s="76"/>
      <c r="C100" s="76"/>
      <c r="D100" s="78" t="s">
        <v>63</v>
      </c>
      <c r="E100" s="79">
        <f>E92-E98</f>
        <v>0</v>
      </c>
      <c r="F100" s="94"/>
    </row>
  </sheetData>
  <mergeCells count="18">
    <mergeCell ref="B93:F93"/>
    <mergeCell ref="B36:D36"/>
    <mergeCell ref="B37:F37"/>
    <mergeCell ref="B60:D60"/>
    <mergeCell ref="B61:F61"/>
    <mergeCell ref="B63:D63"/>
    <mergeCell ref="B64:F64"/>
    <mergeCell ref="B72:D72"/>
    <mergeCell ref="B73:D73"/>
    <mergeCell ref="C75:D75"/>
    <mergeCell ref="B78:F78"/>
    <mergeCell ref="B88:F88"/>
    <mergeCell ref="B26:F26"/>
    <mergeCell ref="B2:F2"/>
    <mergeCell ref="B3:E3"/>
    <mergeCell ref="B4:F4"/>
    <mergeCell ref="B6:F6"/>
    <mergeCell ref="B25:D25"/>
  </mergeCells>
  <dataValidations count="2">
    <dataValidation type="list" allowBlank="1" showInputMessage="1" showErrorMessage="1" sqref="C75:D75" xr:uid="{EAE2E0F7-0D5E-46EC-AC96-3D1769A12BAA}">
      <formula1>"Annual Surplus (Shortfall),Monthly Surplus (Shortfall),Fortnightly Surplus (Shortfall),Weekly Surplus (Shortfall)"</formula1>
    </dataValidation>
    <dataValidation type="list" allowBlank="1" sqref="D79:D82 D7:D24 D62 D89:D92 D94:D97 D65:D71 D38:D59 D27:D36" xr:uid="{317B7FA5-BE87-4972-B34B-DEE5B21C9C56}">
      <formula1>"Annually,Quarterly,Monthly,Fortnightly,Weekly"</formula1>
    </dataValidation>
  </dataValidations>
  <pageMargins left="0.7" right="0.7" top="0.75" bottom="0.75" header="0.3" footer="0.3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016EE-D378-4064-9806-97F3454A7716}">
  <dimension ref="A1:K33"/>
  <sheetViews>
    <sheetView workbookViewId="0">
      <pane xSplit="1" topLeftCell="D1" activePane="topRight" state="frozen"/>
      <selection pane="topRight" activeCell="D15" sqref="D15"/>
    </sheetView>
  </sheetViews>
  <sheetFormatPr defaultRowHeight="12.75" x14ac:dyDescent="0.2"/>
  <cols>
    <col min="1" max="1" width="42.5703125" bestFit="1" customWidth="1"/>
    <col min="2" max="2" width="9.140625" style="30"/>
    <col min="3" max="3" width="10.5703125" style="30" bestFit="1" customWidth="1"/>
    <col min="4" max="4" width="14" style="45" bestFit="1" customWidth="1"/>
    <col min="5" max="5" width="20.42578125" bestFit="1" customWidth="1"/>
    <col min="6" max="6" width="20.42578125" customWidth="1"/>
    <col min="7" max="7" width="4.5703125" customWidth="1"/>
    <col min="8" max="8" width="46" bestFit="1" customWidth="1"/>
    <col min="9" max="9" width="23" bestFit="1" customWidth="1"/>
    <col min="10" max="10" width="20.42578125" style="30" bestFit="1" customWidth="1"/>
    <col min="11" max="11" width="10.5703125" bestFit="1" customWidth="1"/>
  </cols>
  <sheetData>
    <row r="1" spans="1:11" x14ac:dyDescent="0.2">
      <c r="A1" s="125" t="s">
        <v>64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x14ac:dyDescent="0.2">
      <c r="A2" s="40" t="s">
        <v>65</v>
      </c>
      <c r="B2" s="41" t="s">
        <v>66</v>
      </c>
      <c r="C2" s="41" t="s">
        <v>5</v>
      </c>
      <c r="D2" s="51" t="s">
        <v>67</v>
      </c>
      <c r="E2" s="55" t="s">
        <v>68</v>
      </c>
      <c r="F2" s="56" t="s">
        <v>69</v>
      </c>
      <c r="H2" s="34" t="s">
        <v>70</v>
      </c>
      <c r="I2" s="44" t="s">
        <v>71</v>
      </c>
      <c r="J2" s="34" t="s">
        <v>68</v>
      </c>
      <c r="K2" s="36" t="s">
        <v>5</v>
      </c>
    </row>
    <row r="3" spans="1:11" ht="18" customHeight="1" x14ac:dyDescent="0.2">
      <c r="A3" s="31" t="e">
        <f>#REF!</f>
        <v>#REF!</v>
      </c>
      <c r="B3" s="32" t="e">
        <f>#REF!</f>
        <v>#REF!</v>
      </c>
      <c r="C3" s="32" t="e">
        <f>#REF!</f>
        <v>#REF!</v>
      </c>
      <c r="D3" s="52" t="e">
        <f>#REF!</f>
        <v>#REF!</v>
      </c>
      <c r="E3" s="53">
        <v>0</v>
      </c>
      <c r="F3" s="54"/>
      <c r="H3" s="33" t="s">
        <v>72</v>
      </c>
      <c r="I3" s="32" t="e">
        <f>SUM(D12,D19,D20,D23)</f>
        <v>#REF!</v>
      </c>
      <c r="J3" s="42">
        <f>SUM(E12,E19,E20,E23)</f>
        <v>0</v>
      </c>
      <c r="K3" s="33" t="s">
        <v>29</v>
      </c>
    </row>
    <row r="4" spans="1:11" ht="18" customHeight="1" x14ac:dyDescent="0.2">
      <c r="A4" s="31" t="e">
        <f>#REF!</f>
        <v>#REF!</v>
      </c>
      <c r="B4" s="32" t="e">
        <f>#REF!</f>
        <v>#REF!</v>
      </c>
      <c r="C4" s="32" t="e">
        <f>#REF!</f>
        <v>#REF!</v>
      </c>
      <c r="D4" s="52" t="e">
        <f>#REF!</f>
        <v>#REF!</v>
      </c>
      <c r="E4" s="53">
        <v>0</v>
      </c>
      <c r="F4" s="54"/>
      <c r="H4" s="33" t="s">
        <v>73</v>
      </c>
      <c r="I4" s="32">
        <v>0</v>
      </c>
      <c r="J4" s="42">
        <v>0</v>
      </c>
      <c r="K4" s="33" t="s">
        <v>29</v>
      </c>
    </row>
    <row r="5" spans="1:11" ht="18" customHeight="1" x14ac:dyDescent="0.2">
      <c r="A5" s="31" t="e">
        <f>#REF!</f>
        <v>#REF!</v>
      </c>
      <c r="B5" s="32" t="e">
        <f>#REF!</f>
        <v>#REF!</v>
      </c>
      <c r="C5" s="32" t="e">
        <f>#REF!</f>
        <v>#REF!</v>
      </c>
      <c r="D5" s="52" t="e">
        <f>#REF!</f>
        <v>#REF!</v>
      </c>
      <c r="E5" s="53">
        <v>0</v>
      </c>
      <c r="F5" s="54"/>
      <c r="H5" s="33" t="s">
        <v>74</v>
      </c>
      <c r="I5" s="32" t="e">
        <f>SUM(D10,D21)</f>
        <v>#REF!</v>
      </c>
      <c r="J5" s="42">
        <f>SUM(E10,E21)</f>
        <v>0</v>
      </c>
      <c r="K5" s="33" t="s">
        <v>29</v>
      </c>
    </row>
    <row r="6" spans="1:11" ht="18" customHeight="1" x14ac:dyDescent="0.2">
      <c r="A6" s="31" t="e">
        <f>#REF!</f>
        <v>#REF!</v>
      </c>
      <c r="B6" s="32" t="e">
        <f>#REF!</f>
        <v>#REF!</v>
      </c>
      <c r="C6" s="32" t="e">
        <f>#REF!</f>
        <v>#REF!</v>
      </c>
      <c r="D6" s="52" t="e">
        <f>#REF!</f>
        <v>#REF!</v>
      </c>
      <c r="E6" s="53">
        <v>0</v>
      </c>
      <c r="F6" s="54"/>
      <c r="H6" s="33" t="s">
        <v>28</v>
      </c>
      <c r="I6" s="32" t="e">
        <f>D3</f>
        <v>#REF!</v>
      </c>
      <c r="J6" s="42">
        <f>SUM(E3)</f>
        <v>0</v>
      </c>
      <c r="K6" s="33" t="s">
        <v>29</v>
      </c>
    </row>
    <row r="7" spans="1:11" ht="18" customHeight="1" x14ac:dyDescent="0.2">
      <c r="A7" s="31" t="e">
        <f>#REF!</f>
        <v>#REF!</v>
      </c>
      <c r="B7" s="32" t="e">
        <f>#REF!</f>
        <v>#REF!</v>
      </c>
      <c r="C7" s="32" t="e">
        <f>#REF!</f>
        <v>#REF!</v>
      </c>
      <c r="D7" s="52" t="e">
        <f>#REF!</f>
        <v>#REF!</v>
      </c>
      <c r="E7" s="53">
        <v>0</v>
      </c>
      <c r="F7" s="54"/>
      <c r="H7" s="33" t="s">
        <v>75</v>
      </c>
      <c r="I7" s="32" t="e">
        <f>SUM(D4,D6,D31)</f>
        <v>#REF!</v>
      </c>
      <c r="J7" s="42">
        <f>SUM(E4,E6,E31)</f>
        <v>0</v>
      </c>
      <c r="K7" s="33" t="s">
        <v>29</v>
      </c>
    </row>
    <row r="8" spans="1:11" ht="18" customHeight="1" x14ac:dyDescent="0.2">
      <c r="A8" s="31" t="e">
        <f>#REF!</f>
        <v>#REF!</v>
      </c>
      <c r="B8" s="32" t="e">
        <f>#REF!</f>
        <v>#REF!</v>
      </c>
      <c r="C8" s="32" t="e">
        <f>#REF!</f>
        <v>#REF!</v>
      </c>
      <c r="D8" s="52" t="e">
        <f>#REF!</f>
        <v>#REF!</v>
      </c>
      <c r="E8" s="53">
        <v>0</v>
      </c>
      <c r="F8" s="54"/>
      <c r="H8" s="33" t="s">
        <v>76</v>
      </c>
      <c r="I8" s="32" t="e">
        <f>SUM(D5,D9)</f>
        <v>#REF!</v>
      </c>
      <c r="J8" s="42">
        <f>SUM(E5,E9)</f>
        <v>0</v>
      </c>
      <c r="K8" s="33" t="s">
        <v>29</v>
      </c>
    </row>
    <row r="9" spans="1:11" ht="18" customHeight="1" x14ac:dyDescent="0.2">
      <c r="A9" s="31" t="e">
        <f>#REF!</f>
        <v>#REF!</v>
      </c>
      <c r="B9" s="32" t="e">
        <f>#REF!</f>
        <v>#REF!</v>
      </c>
      <c r="C9" s="32" t="e">
        <f>#REF!</f>
        <v>#REF!</v>
      </c>
      <c r="D9" s="52" t="e">
        <f>#REF!</f>
        <v>#REF!</v>
      </c>
      <c r="E9" s="53">
        <v>0</v>
      </c>
      <c r="F9" s="54"/>
      <c r="H9" s="33" t="s">
        <v>77</v>
      </c>
      <c r="I9" s="32" t="e">
        <f>SUM(D15)</f>
        <v>#REF!</v>
      </c>
      <c r="J9" s="42">
        <f>SUM(E15)</f>
        <v>0</v>
      </c>
      <c r="K9" s="33" t="s">
        <v>29</v>
      </c>
    </row>
    <row r="10" spans="1:11" ht="18" customHeight="1" x14ac:dyDescent="0.2">
      <c r="A10" s="31" t="e">
        <f>#REF!</f>
        <v>#REF!</v>
      </c>
      <c r="B10" s="32" t="e">
        <f>#REF!</f>
        <v>#REF!</v>
      </c>
      <c r="C10" s="32" t="e">
        <f>#REF!</f>
        <v>#REF!</v>
      </c>
      <c r="D10" s="52" t="e">
        <f>#REF!</f>
        <v>#REF!</v>
      </c>
      <c r="E10" s="53">
        <v>0</v>
      </c>
      <c r="F10" s="54"/>
      <c r="H10" s="33" t="s">
        <v>78</v>
      </c>
      <c r="I10" s="32" t="e">
        <f>SUM(D8,D14,D24,D25,D26,D27)</f>
        <v>#REF!</v>
      </c>
      <c r="J10" s="42">
        <f>SUM(E8,E14,E24,E25,E26,E27)</f>
        <v>0</v>
      </c>
      <c r="K10" s="33" t="s">
        <v>29</v>
      </c>
    </row>
    <row r="11" spans="1:11" ht="18" customHeight="1" x14ac:dyDescent="0.2">
      <c r="A11" s="31" t="e">
        <f>#REF!</f>
        <v>#REF!</v>
      </c>
      <c r="B11" s="32" t="e">
        <f>#REF!</f>
        <v>#REF!</v>
      </c>
      <c r="C11" s="32" t="e">
        <f>#REF!</f>
        <v>#REF!</v>
      </c>
      <c r="D11" s="52" t="e">
        <f>#REF!</f>
        <v>#REF!</v>
      </c>
      <c r="E11" s="53">
        <v>0</v>
      </c>
      <c r="F11" s="54"/>
      <c r="H11" s="33" t="s">
        <v>79</v>
      </c>
      <c r="I11" s="32" t="e">
        <f>SUM(D13,D18,D29)</f>
        <v>#REF!</v>
      </c>
      <c r="J11" s="42">
        <v>0</v>
      </c>
      <c r="K11" s="33" t="s">
        <v>29</v>
      </c>
    </row>
    <row r="12" spans="1:11" ht="18" customHeight="1" x14ac:dyDescent="0.2">
      <c r="A12" s="31" t="e">
        <f>#REF!</f>
        <v>#REF!</v>
      </c>
      <c r="B12" s="32" t="e">
        <f>#REF!</f>
        <v>#REF!</v>
      </c>
      <c r="C12" s="32" t="e">
        <f>#REF!</f>
        <v>#REF!</v>
      </c>
      <c r="D12" s="52" t="e">
        <f>#REF!</f>
        <v>#REF!</v>
      </c>
      <c r="E12" s="53">
        <v>0</v>
      </c>
      <c r="F12" s="54"/>
      <c r="H12" s="33" t="s">
        <v>80</v>
      </c>
      <c r="I12" s="32" t="e">
        <f>SUM(D17)</f>
        <v>#REF!</v>
      </c>
      <c r="J12" s="42">
        <f>SUM(E17)</f>
        <v>0</v>
      </c>
      <c r="K12" s="33" t="s">
        <v>29</v>
      </c>
    </row>
    <row r="13" spans="1:11" ht="18" customHeight="1" x14ac:dyDescent="0.2">
      <c r="A13" s="31" t="e">
        <f>#REF!</f>
        <v>#REF!</v>
      </c>
      <c r="B13" s="32" t="e">
        <f>#REF!</f>
        <v>#REF!</v>
      </c>
      <c r="C13" s="32" t="e">
        <f>#REF!</f>
        <v>#REF!</v>
      </c>
      <c r="D13" s="52" t="e">
        <f>#REF!</f>
        <v>#REF!</v>
      </c>
      <c r="E13" s="53">
        <v>0</v>
      </c>
      <c r="F13" s="54"/>
      <c r="H13" s="33" t="s">
        <v>81</v>
      </c>
      <c r="I13" s="32" t="e">
        <f>SUM(D22,D28,D32)</f>
        <v>#REF!</v>
      </c>
      <c r="J13" s="42">
        <f>SUM(E22,E28,E32)</f>
        <v>0</v>
      </c>
      <c r="K13" s="33" t="s">
        <v>29</v>
      </c>
    </row>
    <row r="14" spans="1:11" ht="18" customHeight="1" x14ac:dyDescent="0.2">
      <c r="A14" s="31" t="e">
        <f>#REF!</f>
        <v>#REF!</v>
      </c>
      <c r="B14" s="32" t="e">
        <f>#REF!</f>
        <v>#REF!</v>
      </c>
      <c r="C14" s="32" t="e">
        <f>#REF!</f>
        <v>#REF!</v>
      </c>
      <c r="D14" s="52" t="e">
        <f>#REF!</f>
        <v>#REF!</v>
      </c>
      <c r="E14" s="53">
        <v>0</v>
      </c>
      <c r="F14" s="54"/>
      <c r="H14" s="35" t="s">
        <v>82</v>
      </c>
      <c r="I14" s="43" t="e">
        <f>SUM(D7,D11,D16,D30)</f>
        <v>#REF!</v>
      </c>
      <c r="J14" s="42">
        <f>SUM(E7,E11,E16,E30)</f>
        <v>0</v>
      </c>
      <c r="K14" s="33" t="s">
        <v>29</v>
      </c>
    </row>
    <row r="15" spans="1:11" ht="18" customHeight="1" x14ac:dyDescent="0.2">
      <c r="A15" s="31" t="e">
        <f>#REF!</f>
        <v>#REF!</v>
      </c>
      <c r="B15" s="32" t="e">
        <f>#REF!</f>
        <v>#REF!</v>
      </c>
      <c r="C15" s="32" t="e">
        <f>#REF!</f>
        <v>#REF!</v>
      </c>
      <c r="D15" s="52" t="e">
        <f>#REF!</f>
        <v>#REF!</v>
      </c>
      <c r="E15" s="53">
        <v>0</v>
      </c>
      <c r="F15" s="54"/>
      <c r="H15" s="37" t="s">
        <v>83</v>
      </c>
      <c r="I15" s="41" t="e">
        <f>SUM(I3:I14)</f>
        <v>#REF!</v>
      </c>
      <c r="J15" s="38">
        <f>SUM(J3:J14)</f>
        <v>0</v>
      </c>
      <c r="K15" s="39" t="s">
        <v>29</v>
      </c>
    </row>
    <row r="16" spans="1:11" ht="18" customHeight="1" x14ac:dyDescent="0.2">
      <c r="A16" s="31" t="e">
        <f>#REF!</f>
        <v>#REF!</v>
      </c>
      <c r="B16" s="32" t="e">
        <f>#REF!</f>
        <v>#REF!</v>
      </c>
      <c r="C16" s="32" t="e">
        <f>#REF!</f>
        <v>#REF!</v>
      </c>
      <c r="D16" s="52" t="e">
        <f>#REF!</f>
        <v>#REF!</v>
      </c>
      <c r="E16" s="53">
        <v>0</v>
      </c>
      <c r="F16" s="54"/>
      <c r="H16" s="61" t="s">
        <v>84</v>
      </c>
      <c r="I16" s="62" t="e">
        <f>I15/12</f>
        <v>#REF!</v>
      </c>
      <c r="J16" s="59"/>
      <c r="K16" s="60"/>
    </row>
    <row r="17" spans="1:11" ht="18" customHeight="1" x14ac:dyDescent="0.2">
      <c r="A17" s="31" t="e">
        <f>#REF!</f>
        <v>#REF!</v>
      </c>
      <c r="B17" s="32" t="e">
        <f>#REF!</f>
        <v>#REF!</v>
      </c>
      <c r="C17" s="32" t="e">
        <f>#REF!</f>
        <v>#REF!</v>
      </c>
      <c r="D17" s="52" t="e">
        <f>#REF!</f>
        <v>#REF!</v>
      </c>
      <c r="E17" s="53">
        <v>0</v>
      </c>
      <c r="F17" s="54"/>
      <c r="H17" s="46" t="s">
        <v>85</v>
      </c>
      <c r="I17" s="47">
        <v>0</v>
      </c>
      <c r="J17" s="47">
        <v>0</v>
      </c>
      <c r="K17" s="48" t="s">
        <v>29</v>
      </c>
    </row>
    <row r="18" spans="1:11" ht="18" customHeight="1" x14ac:dyDescent="0.2">
      <c r="A18" s="31" t="e">
        <f>#REF!</f>
        <v>#REF!</v>
      </c>
      <c r="B18" s="32" t="e">
        <f>#REF!</f>
        <v>#REF!</v>
      </c>
      <c r="C18" s="32" t="e">
        <f>#REF!</f>
        <v>#REF!</v>
      </c>
      <c r="D18" s="52" t="e">
        <f>#REF!</f>
        <v>#REF!</v>
      </c>
      <c r="E18" s="53">
        <v>0</v>
      </c>
      <c r="F18" s="54"/>
      <c r="H18" s="46" t="s">
        <v>86</v>
      </c>
      <c r="I18" s="49" t="e">
        <f>IF(I16&lt;I17, "LESS THAN HEM", "Okay")</f>
        <v>#REF!</v>
      </c>
      <c r="J18" s="49" t="str">
        <f>IF(J15&lt;J17, " LESS THAN HEM", "OKAY")</f>
        <v>OKAY</v>
      </c>
      <c r="K18" s="48"/>
    </row>
    <row r="19" spans="1:11" ht="18" customHeight="1" x14ac:dyDescent="0.2">
      <c r="A19" s="31" t="e">
        <f>#REF!</f>
        <v>#REF!</v>
      </c>
      <c r="B19" s="32" t="e">
        <f>#REF!</f>
        <v>#REF!</v>
      </c>
      <c r="C19" s="32" t="e">
        <f>#REF!</f>
        <v>#REF!</v>
      </c>
      <c r="D19" s="52" t="e">
        <f>#REF!</f>
        <v>#REF!</v>
      </c>
      <c r="E19" s="53">
        <v>0</v>
      </c>
      <c r="F19" s="54"/>
    </row>
    <row r="20" spans="1:11" ht="18" customHeight="1" x14ac:dyDescent="0.2">
      <c r="A20" s="31" t="e">
        <f>#REF!</f>
        <v>#REF!</v>
      </c>
      <c r="B20" s="32" t="e">
        <f>#REF!</f>
        <v>#REF!</v>
      </c>
      <c r="C20" s="32" t="e">
        <f>#REF!</f>
        <v>#REF!</v>
      </c>
      <c r="D20" s="52" t="e">
        <f>#REF!</f>
        <v>#REF!</v>
      </c>
      <c r="E20" s="53">
        <v>0</v>
      </c>
      <c r="F20" s="54"/>
    </row>
    <row r="21" spans="1:11" ht="18" customHeight="1" x14ac:dyDescent="0.2">
      <c r="A21" s="31" t="e">
        <f>#REF!</f>
        <v>#REF!</v>
      </c>
      <c r="B21" s="32" t="e">
        <f>#REF!</f>
        <v>#REF!</v>
      </c>
      <c r="C21" s="32" t="e">
        <f>#REF!</f>
        <v>#REF!</v>
      </c>
      <c r="D21" s="52" t="e">
        <f>#REF!</f>
        <v>#REF!</v>
      </c>
      <c r="E21" s="53">
        <v>0</v>
      </c>
      <c r="F21" s="54"/>
    </row>
    <row r="22" spans="1:11" ht="18" customHeight="1" x14ac:dyDescent="0.2">
      <c r="A22" s="31" t="e">
        <f>#REF!</f>
        <v>#REF!</v>
      </c>
      <c r="B22" s="32" t="e">
        <f>#REF!</f>
        <v>#REF!</v>
      </c>
      <c r="C22" s="32" t="e">
        <f>#REF!</f>
        <v>#REF!</v>
      </c>
      <c r="D22" s="52" t="e">
        <f>#REF!</f>
        <v>#REF!</v>
      </c>
      <c r="E22" s="53">
        <v>0</v>
      </c>
      <c r="F22" s="54"/>
    </row>
    <row r="23" spans="1:11" ht="18" customHeight="1" x14ac:dyDescent="0.2">
      <c r="A23" s="31" t="e">
        <f>#REF!</f>
        <v>#REF!</v>
      </c>
      <c r="B23" s="32" t="e">
        <f>#REF!</f>
        <v>#REF!</v>
      </c>
      <c r="C23" s="32" t="e">
        <f>#REF!</f>
        <v>#REF!</v>
      </c>
      <c r="D23" s="52" t="e">
        <f>#REF!</f>
        <v>#REF!</v>
      </c>
      <c r="E23" s="53">
        <v>0</v>
      </c>
      <c r="F23" s="54"/>
    </row>
    <row r="24" spans="1:11" ht="18" customHeight="1" x14ac:dyDescent="0.2">
      <c r="A24" s="31" t="e">
        <f>#REF!</f>
        <v>#REF!</v>
      </c>
      <c r="B24" s="32" t="e">
        <f>#REF!</f>
        <v>#REF!</v>
      </c>
      <c r="C24" s="32" t="e">
        <f>#REF!</f>
        <v>#REF!</v>
      </c>
      <c r="D24" s="52" t="e">
        <f>#REF!</f>
        <v>#REF!</v>
      </c>
      <c r="E24" s="53">
        <v>0</v>
      </c>
      <c r="F24" s="54"/>
    </row>
    <row r="25" spans="1:11" ht="18" customHeight="1" x14ac:dyDescent="0.2">
      <c r="A25" s="31" t="e">
        <f>#REF!</f>
        <v>#REF!</v>
      </c>
      <c r="B25" s="32" t="e">
        <f>#REF!</f>
        <v>#REF!</v>
      </c>
      <c r="C25" s="32" t="e">
        <f>#REF!</f>
        <v>#REF!</v>
      </c>
      <c r="D25" s="52" t="e">
        <f>#REF!</f>
        <v>#REF!</v>
      </c>
      <c r="E25" s="53">
        <v>0</v>
      </c>
      <c r="F25" s="54"/>
    </row>
    <row r="26" spans="1:11" ht="18" customHeight="1" x14ac:dyDescent="0.2">
      <c r="A26" s="31" t="e">
        <f>#REF!</f>
        <v>#REF!</v>
      </c>
      <c r="B26" s="32" t="e">
        <f>#REF!</f>
        <v>#REF!</v>
      </c>
      <c r="C26" s="32" t="e">
        <f>#REF!</f>
        <v>#REF!</v>
      </c>
      <c r="D26" s="52" t="e">
        <f>#REF!</f>
        <v>#REF!</v>
      </c>
      <c r="E26" s="53">
        <v>0</v>
      </c>
      <c r="F26" s="54"/>
    </row>
    <row r="27" spans="1:11" ht="18" customHeight="1" x14ac:dyDescent="0.2">
      <c r="A27" s="31" t="e">
        <f>#REF!</f>
        <v>#REF!</v>
      </c>
      <c r="B27" s="32" t="e">
        <f>#REF!</f>
        <v>#REF!</v>
      </c>
      <c r="C27" s="32" t="e">
        <f>#REF!</f>
        <v>#REF!</v>
      </c>
      <c r="D27" s="52" t="e">
        <f>#REF!</f>
        <v>#REF!</v>
      </c>
      <c r="E27" s="53">
        <v>0</v>
      </c>
      <c r="F27" s="54"/>
    </row>
    <row r="28" spans="1:11" ht="18" customHeight="1" x14ac:dyDescent="0.2">
      <c r="A28" s="31" t="e">
        <f>#REF!</f>
        <v>#REF!</v>
      </c>
      <c r="B28" s="32" t="e">
        <f>#REF!</f>
        <v>#REF!</v>
      </c>
      <c r="C28" s="32" t="e">
        <f>#REF!</f>
        <v>#REF!</v>
      </c>
      <c r="D28" s="52" t="e">
        <f>#REF!</f>
        <v>#REF!</v>
      </c>
      <c r="E28" s="53">
        <v>0</v>
      </c>
      <c r="F28" s="54"/>
    </row>
    <row r="29" spans="1:11" ht="14.25" customHeight="1" x14ac:dyDescent="0.2">
      <c r="A29" s="31" t="e">
        <f>#REF!</f>
        <v>#REF!</v>
      </c>
      <c r="B29" s="32" t="e">
        <f>#REF!</f>
        <v>#REF!</v>
      </c>
      <c r="C29" s="32" t="e">
        <f>#REF!</f>
        <v>#REF!</v>
      </c>
      <c r="D29" s="52" t="e">
        <f>#REF!</f>
        <v>#REF!</v>
      </c>
      <c r="E29" s="53">
        <v>0</v>
      </c>
      <c r="F29" s="54"/>
    </row>
    <row r="30" spans="1:11" ht="15" customHeight="1" x14ac:dyDescent="0.2">
      <c r="A30" s="31" t="e">
        <f>#REF!</f>
        <v>#REF!</v>
      </c>
      <c r="B30" s="32" t="e">
        <f>#REF!</f>
        <v>#REF!</v>
      </c>
      <c r="C30" s="32" t="e">
        <f>#REF!</f>
        <v>#REF!</v>
      </c>
      <c r="D30" s="52" t="e">
        <f>#REF!</f>
        <v>#REF!</v>
      </c>
      <c r="E30" s="53">
        <v>0</v>
      </c>
      <c r="F30" s="54"/>
    </row>
    <row r="31" spans="1:11" x14ac:dyDescent="0.2">
      <c r="A31" s="31" t="e">
        <f>#REF!</f>
        <v>#REF!</v>
      </c>
      <c r="B31" s="32" t="e">
        <f>#REF!</f>
        <v>#REF!</v>
      </c>
      <c r="C31" s="32" t="e">
        <f>#REF!</f>
        <v>#REF!</v>
      </c>
      <c r="D31" s="52" t="e">
        <f>#REF!</f>
        <v>#REF!</v>
      </c>
      <c r="E31" s="53">
        <v>0</v>
      </c>
      <c r="F31" s="54"/>
    </row>
    <row r="32" spans="1:11" ht="13.5" customHeight="1" x14ac:dyDescent="0.2">
      <c r="A32" s="31" t="e">
        <f>#REF!</f>
        <v>#REF!</v>
      </c>
      <c r="B32" s="32" t="e">
        <f>#REF!</f>
        <v>#REF!</v>
      </c>
      <c r="C32" s="32" t="e">
        <f>#REF!</f>
        <v>#REF!</v>
      </c>
      <c r="D32" s="52" t="e">
        <f>#REF!</f>
        <v>#REF!</v>
      </c>
      <c r="E32" s="53">
        <v>0</v>
      </c>
      <c r="F32" s="54"/>
    </row>
    <row r="33" spans="1:6" ht="13.5" thickBot="1" x14ac:dyDescent="0.25">
      <c r="A33" s="50" t="s">
        <v>83</v>
      </c>
      <c r="B33" s="41" t="e">
        <f>SUM(B3:B32)</f>
        <v>#REF!</v>
      </c>
      <c r="C33" s="41"/>
      <c r="D33" s="51" t="e">
        <f>SUM(D3:D32)</f>
        <v>#REF!</v>
      </c>
      <c r="E33" s="57">
        <f>SUM(E3:E32)</f>
        <v>0</v>
      </c>
      <c r="F33" s="58"/>
    </row>
  </sheetData>
  <mergeCells count="1">
    <mergeCell ref="A1:K1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CAEE3F-A43F-41E6-9202-2A1F0FA09F6A}">
          <x14:formula1>
            <xm:f>Hide!$A$3:$A$4</xm:f>
          </x14:formula1>
          <xm:sqref>K3:K15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25F28-27A2-4343-8F2A-E6E6A8075C8A}">
  <dimension ref="A3:A4"/>
  <sheetViews>
    <sheetView workbookViewId="0">
      <selection activeCell="B6" sqref="B6"/>
    </sheetView>
  </sheetViews>
  <sheetFormatPr defaultRowHeight="12.75" x14ac:dyDescent="0.2"/>
  <sheetData>
    <row r="3" spans="1:1" x14ac:dyDescent="0.2">
      <c r="A3" s="29" t="s">
        <v>29</v>
      </c>
    </row>
    <row r="4" spans="1:1" x14ac:dyDescent="0.2">
      <c r="A4" s="29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63F161F9FE5C4099EC3DD67EE837A8" ma:contentTypeVersion="21" ma:contentTypeDescription="Create a new document." ma:contentTypeScope="" ma:versionID="a79d292ccece07fbe4688c577fff1282">
  <xsd:schema xmlns:xsd="http://www.w3.org/2001/XMLSchema" xmlns:xs="http://www.w3.org/2001/XMLSchema" xmlns:p="http://schemas.microsoft.com/office/2006/metadata/properties" xmlns:ns2="dcecc612-9b33-4100-9dc8-ac056d62fa8b" xmlns:ns3="b170932e-1bf3-4dd3-9a8b-d8a0f5c72605" targetNamespace="http://schemas.microsoft.com/office/2006/metadata/properties" ma:root="true" ma:fieldsID="5f091d25fd8e2f9e1277238b1ef23e6c" ns2:_="" ns3:_="">
    <xsd:import namespace="dcecc612-9b33-4100-9dc8-ac056d62fa8b"/>
    <xsd:import namespace="b170932e-1bf3-4dd3-9a8b-d8a0f5c726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agaliSOUM" minOccurs="0"/>
                <xsd:element ref="ns2:lcf76f155ced4ddcb4097134ff3c332f" minOccurs="0"/>
                <xsd:element ref="ns3:TaxCatchAll" minOccurs="0"/>
                <xsd:element ref="ns2:OWNER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ecc612-9b33-4100-9dc8-ac056d62f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agaliSOUM" ma:index="21" nillable="true" ma:displayName="Magali SOUM" ma:format="Dropdown" ma:list="UserInfo" ma:SharePointGroup="0" ma:internalName="MagaliSOUM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fac44f3-9752-4b76-9aee-c148864e73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OWNER" ma:index="25" nillable="true" ma:displayName="OWNER" ma:format="Dropdown" ma:internalName="OWNER">
      <xsd:simpleType>
        <xsd:restriction base="dms:Text">
          <xsd:maxLength value="255"/>
        </xsd:restriction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0932e-1bf3-4dd3-9a8b-d8a0f5c7260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7611484-e293-44b1-acd9-424c3e13287f}" ma:internalName="TaxCatchAll" ma:showField="CatchAllData" ma:web="b170932e-1bf3-4dd3-9a8b-d8a0f5c726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70932e-1bf3-4dd3-9a8b-d8a0f5c72605" xsi:nil="true"/>
    <lcf76f155ced4ddcb4097134ff3c332f xmlns="dcecc612-9b33-4100-9dc8-ac056d62fa8b">
      <Terms xmlns="http://schemas.microsoft.com/office/infopath/2007/PartnerControls"/>
    </lcf76f155ced4ddcb4097134ff3c332f>
    <_Flow_SignoffStatus xmlns="dcecc612-9b33-4100-9dc8-ac056d62fa8b" xsi:nil="true"/>
    <OWNER xmlns="dcecc612-9b33-4100-9dc8-ac056d62fa8b" xsi:nil="true"/>
    <MagaliSOUM xmlns="dcecc612-9b33-4100-9dc8-ac056d62fa8b">
      <UserInfo>
        <DisplayName/>
        <AccountId xsi:nil="true"/>
        <AccountType/>
      </UserInfo>
    </MagaliSOUM>
  </documentManagement>
</p:properties>
</file>

<file path=customXml/itemProps1.xml><?xml version="1.0" encoding="utf-8"?>
<ds:datastoreItem xmlns:ds="http://schemas.openxmlformats.org/officeDocument/2006/customXml" ds:itemID="{FA8380AF-9B76-4ED5-8931-FA9E8CE731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ABD5CF-553F-4599-ACD5-A526C8235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ecc612-9b33-4100-9dc8-ac056d62fa8b"/>
    <ds:schemaRef ds:uri="b170932e-1bf3-4dd3-9a8b-d8a0f5c726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56E56E-4A65-4810-85F6-0426C5E3F15E}">
  <ds:schemaRefs>
    <ds:schemaRef ds:uri="http://www.w3.org/XML/1998/namespace"/>
    <ds:schemaRef ds:uri="http://schemas.microsoft.com/office/2006/metadata/properties"/>
    <ds:schemaRef ds:uri="b170932e-1bf3-4dd3-9a8b-d8a0f5c72605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cecc612-9b33-4100-9dc8-ac056d62fa8b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Current Cashflow</vt:lpstr>
      <vt:lpstr>Yes! Cashflow</vt:lpstr>
      <vt:lpstr>Lending</vt:lpstr>
      <vt:lpstr>Hide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Mymy Nguyen</cp:lastModifiedBy>
  <cp:revision/>
  <dcterms:created xsi:type="dcterms:W3CDTF">2022-02-22T00:33:14Z</dcterms:created>
  <dcterms:modified xsi:type="dcterms:W3CDTF">2025-01-16T00:38:54Z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0x010100DE63F161F9FE5C4099EC3DD67EE837A8</vt:lpwstr>
  </property>
  <property fmtid="{D5CDD505-2E9C-101B-9397-08002B2CF9AE}" pid="3" name="MediaServiceImageTags">
    <vt:lpwstr/>
  </property>
</Properties>
</file>